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des.wa.lcl\doc\CPRM\_Statewide Contracts\2020\01820 - Floorcovering and Installation\6-PrtlPge\CrtDoc\Pricing\"/>
    </mc:Choice>
  </mc:AlternateContent>
  <xr:revisionPtr revIDLastSave="0" documentId="13_ncr:1_{DB91BA96-BC8B-4512-B94F-202619C66C8D}" xr6:coauthVersionLast="47" xr6:coauthVersionMax="47" xr10:uidLastSave="{00000000-0000-0000-0000-000000000000}"/>
  <workbookProtection workbookAlgorithmName="SHA-512" workbookHashValue="FvR0rG04HPcEMgtp4uxypXozspuVw8ZvK0CbPCIxodtyXYG4PLjFqmf8jlXRWTioiJ8jSyvRgtvu/qZTXXPwiA==" workbookSaltValue="1TfrJljWdSl71G3Nyrogqw==" workbookSpinCount="100000" lockStructure="1"/>
  <bookViews>
    <workbookView xWindow="33720" yWindow="-120" windowWidth="29040" windowHeight="15840" tabRatio="500" activeTab="3" xr2:uid="{00000000-000D-0000-FFFF-FFFF00000000}"/>
  </bookViews>
  <sheets>
    <sheet name="Category 1-Carpet" sheetId="1" r:id="rId1"/>
    <sheet name="Sheet1" sheetId="14" state="hidden" r:id="rId2"/>
    <sheet name="Category 2-Resilient" sheetId="10" r:id="rId3"/>
    <sheet name="Additional Flooring OptionsServ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3" l="1"/>
  <c r="J4" i="13"/>
  <c r="K52" i="10"/>
  <c r="K9" i="10"/>
  <c r="K10" i="10"/>
  <c r="K11" i="10"/>
  <c r="K12" i="10"/>
  <c r="K13" i="10"/>
  <c r="K14" i="10"/>
  <c r="K15" i="10"/>
  <c r="K16" i="10"/>
  <c r="K17" i="10"/>
  <c r="K18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7" i="10"/>
  <c r="K38" i="10"/>
  <c r="K39" i="10"/>
  <c r="K40" i="10"/>
  <c r="K41" i="10"/>
  <c r="K6" i="10"/>
  <c r="I55" i="10"/>
  <c r="I56" i="10"/>
  <c r="I57" i="10"/>
  <c r="I54" i="10"/>
  <c r="I52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6" i="10"/>
  <c r="L156" i="1"/>
  <c r="L155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3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J156" i="1"/>
  <c r="J157" i="1"/>
  <c r="J158" i="1"/>
  <c r="J159" i="1"/>
  <c r="J155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3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23" i="10" l="1"/>
  <c r="B23" i="10"/>
  <c r="L23" i="10"/>
  <c r="A22" i="10"/>
  <c r="B22" i="10"/>
  <c r="L22" i="10"/>
  <c r="A24" i="10"/>
  <c r="B24" i="10"/>
  <c r="L24" i="10"/>
  <c r="A35" i="10"/>
  <c r="B35" i="10"/>
  <c r="L35" i="10"/>
  <c r="A34" i="10"/>
  <c r="B34" i="10"/>
  <c r="L34" i="10"/>
  <c r="A42" i="10"/>
  <c r="B42" i="10"/>
  <c r="L42" i="10"/>
  <c r="A41" i="10"/>
  <c r="B41" i="10"/>
  <c r="L41" i="10"/>
  <c r="A38" i="10"/>
  <c r="B38" i="10"/>
  <c r="L38" i="10"/>
  <c r="A37" i="10"/>
  <c r="B37" i="10"/>
  <c r="L37" i="10"/>
  <c r="A33" i="10"/>
  <c r="B33" i="10"/>
  <c r="L33" i="10"/>
  <c r="A32" i="10"/>
  <c r="B32" i="10"/>
  <c r="L32" i="10"/>
  <c r="A31" i="10"/>
  <c r="B31" i="10"/>
  <c r="L31" i="10"/>
  <c r="A30" i="10"/>
  <c r="B30" i="10"/>
  <c r="L30" i="10"/>
  <c r="A29" i="10"/>
  <c r="B29" i="10"/>
  <c r="L29" i="10"/>
  <c r="A28" i="10"/>
  <c r="B28" i="10"/>
  <c r="L28" i="10"/>
  <c r="A27" i="10"/>
  <c r="B27" i="10"/>
  <c r="L27" i="10"/>
  <c r="A18" i="10"/>
  <c r="B18" i="10"/>
  <c r="L18" i="10"/>
  <c r="A17" i="10"/>
  <c r="B17" i="10"/>
  <c r="L17" i="10"/>
  <c r="A16" i="10"/>
  <c r="B16" i="10"/>
  <c r="L16" i="10"/>
  <c r="A15" i="10"/>
  <c r="B15" i="10"/>
  <c r="L15" i="10"/>
  <c r="A13" i="10"/>
  <c r="B13" i="10"/>
  <c r="L13" i="10"/>
  <c r="A12" i="10"/>
  <c r="B12" i="10"/>
  <c r="L12" i="10"/>
  <c r="A11" i="10"/>
  <c r="B11" i="10"/>
  <c r="L11" i="10"/>
  <c r="A48" i="10"/>
  <c r="B48" i="10"/>
  <c r="L48" i="10"/>
  <c r="A47" i="10"/>
  <c r="B47" i="10"/>
  <c r="L47" i="10"/>
  <c r="A45" i="10"/>
  <c r="B45" i="10"/>
  <c r="L45" i="10"/>
  <c r="A44" i="10"/>
  <c r="B44" i="10"/>
  <c r="L44" i="10"/>
  <c r="A40" i="10"/>
  <c r="B40" i="10"/>
  <c r="L40" i="10"/>
  <c r="A39" i="10"/>
  <c r="B39" i="10"/>
  <c r="L39" i="10"/>
  <c r="A26" i="10"/>
  <c r="B26" i="10"/>
  <c r="L26" i="10"/>
  <c r="A25" i="10"/>
  <c r="B25" i="10"/>
  <c r="L25" i="10"/>
  <c r="A20" i="10"/>
  <c r="B20" i="10"/>
  <c r="L20" i="10"/>
  <c r="A10" i="10"/>
  <c r="B10" i="10"/>
  <c r="L10" i="10"/>
  <c r="A9" i="10"/>
  <c r="B9" i="10"/>
  <c r="L9" i="10"/>
  <c r="A7" i="10"/>
  <c r="B7" i="10"/>
  <c r="L7" i="10"/>
  <c r="A6" i="10"/>
  <c r="B6" i="10"/>
  <c r="L6" i="10"/>
  <c r="E63" i="1"/>
  <c r="M63" i="1"/>
  <c r="E22" i="1"/>
  <c r="M22" i="1"/>
  <c r="M87" i="1"/>
  <c r="E87" i="1"/>
  <c r="M91" i="1"/>
  <c r="E91" i="1"/>
  <c r="M90" i="1"/>
  <c r="E90" i="1"/>
  <c r="M86" i="1"/>
  <c r="E86" i="1"/>
  <c r="M85" i="1"/>
  <c r="E85" i="1"/>
  <c r="M89" i="1"/>
  <c r="E89" i="1"/>
  <c r="E74" i="1"/>
  <c r="M74" i="1"/>
  <c r="E7" i="1"/>
  <c r="M7" i="1"/>
  <c r="E6" i="1"/>
  <c r="M6" i="1"/>
  <c r="E16" i="1"/>
  <c r="M16" i="1"/>
  <c r="E15" i="1"/>
  <c r="M15" i="1"/>
  <c r="E14" i="1"/>
  <c r="M14" i="1"/>
  <c r="E13" i="1"/>
  <c r="M13" i="1"/>
  <c r="E76" i="1"/>
  <c r="M76" i="1"/>
  <c r="E77" i="1"/>
  <c r="M77" i="1"/>
  <c r="E71" i="1"/>
  <c r="M71" i="1"/>
  <c r="E70" i="1"/>
  <c r="M70" i="1"/>
  <c r="E73" i="1"/>
  <c r="M73" i="1"/>
  <c r="E72" i="1"/>
  <c r="M72" i="1"/>
  <c r="E25" i="1"/>
  <c r="M25" i="1"/>
  <c r="E53" i="1"/>
  <c r="M53" i="1"/>
  <c r="E44" i="1"/>
  <c r="M44" i="1"/>
  <c r="E46" i="1"/>
  <c r="M46" i="1"/>
  <c r="E45" i="1"/>
  <c r="M45" i="1"/>
  <c r="E48" i="1"/>
  <c r="M48" i="1"/>
  <c r="E47" i="1"/>
  <c r="M47" i="1"/>
  <c r="E50" i="1"/>
  <c r="M50" i="1"/>
  <c r="E49" i="1"/>
  <c r="M49" i="1"/>
  <c r="E52" i="1"/>
  <c r="M52" i="1"/>
  <c r="E30" i="1"/>
  <c r="M30" i="1"/>
  <c r="E28" i="1"/>
  <c r="M28" i="1"/>
  <c r="E31" i="1"/>
  <c r="M31" i="1"/>
  <c r="E33" i="1"/>
  <c r="M33" i="1"/>
  <c r="E29" i="1"/>
  <c r="M29" i="1"/>
  <c r="E34" i="1"/>
  <c r="M34" i="1"/>
  <c r="E32" i="1"/>
  <c r="M32" i="1"/>
  <c r="E36" i="1"/>
  <c r="M36" i="1"/>
  <c r="E35" i="1"/>
  <c r="M35" i="1"/>
  <c r="E38" i="1"/>
  <c r="M38" i="1"/>
  <c r="E37" i="1"/>
  <c r="M37" i="1"/>
  <c r="E40" i="1"/>
  <c r="M40" i="1"/>
  <c r="E39" i="1"/>
  <c r="M39" i="1"/>
  <c r="E42" i="1"/>
  <c r="M42" i="1"/>
  <c r="E41" i="1"/>
  <c r="M41" i="1"/>
  <c r="E51" i="1"/>
  <c r="M51" i="1"/>
  <c r="E43" i="1"/>
  <c r="M43" i="1"/>
  <c r="E27" i="1"/>
  <c r="M27" i="1"/>
  <c r="E56" i="1"/>
  <c r="M56" i="1"/>
  <c r="E58" i="1"/>
  <c r="M58" i="1"/>
  <c r="E57" i="1"/>
  <c r="M57" i="1"/>
  <c r="E59" i="1"/>
  <c r="M59" i="1"/>
  <c r="E20" i="1"/>
  <c r="M20" i="1"/>
  <c r="E19" i="1"/>
  <c r="M19" i="1"/>
  <c r="E18" i="1"/>
  <c r="M18" i="1"/>
  <c r="E83" i="1"/>
  <c r="M83" i="1"/>
  <c r="E82" i="1"/>
  <c r="M82" i="1"/>
  <c r="E81" i="1"/>
  <c r="M81" i="1"/>
  <c r="E68" i="1"/>
  <c r="M68" i="1"/>
  <c r="E79" i="1"/>
  <c r="M79" i="1"/>
  <c r="E24" i="1"/>
  <c r="M24" i="1"/>
  <c r="E23" i="1"/>
  <c r="M23" i="1"/>
  <c r="E114" i="1"/>
  <c r="M114" i="1"/>
  <c r="E129" i="1"/>
  <c r="M129" i="1"/>
  <c r="E131" i="1"/>
  <c r="M131" i="1"/>
  <c r="E130" i="1"/>
  <c r="M130" i="1"/>
  <c r="E126" i="1"/>
  <c r="M126" i="1"/>
  <c r="E128" i="1"/>
  <c r="M128" i="1"/>
  <c r="E127" i="1"/>
  <c r="M127" i="1"/>
  <c r="E124" i="1"/>
  <c r="M124" i="1"/>
  <c r="E123" i="1"/>
  <c r="M123" i="1"/>
  <c r="E125" i="1"/>
  <c r="M125" i="1"/>
  <c r="E119" i="1"/>
  <c r="M119" i="1"/>
  <c r="E121" i="1"/>
  <c r="M121" i="1"/>
  <c r="E118" i="1"/>
  <c r="M118" i="1"/>
  <c r="E122" i="1"/>
  <c r="M122" i="1"/>
  <c r="E120" i="1"/>
  <c r="M120" i="1"/>
  <c r="E108" i="1"/>
  <c r="M108" i="1"/>
  <c r="E110" i="1"/>
  <c r="M110" i="1"/>
  <c r="E109" i="1"/>
  <c r="M109" i="1"/>
  <c r="E112" i="1"/>
  <c r="M112" i="1"/>
  <c r="E111" i="1"/>
  <c r="M111" i="1"/>
  <c r="E115" i="1"/>
  <c r="M115" i="1"/>
  <c r="E113" i="1"/>
  <c r="M113" i="1"/>
  <c r="E117" i="1"/>
  <c r="M117" i="1"/>
  <c r="E116" i="1"/>
  <c r="M116" i="1"/>
  <c r="E98" i="1"/>
  <c r="M98" i="1"/>
  <c r="E93" i="1"/>
  <c r="M93" i="1"/>
  <c r="E94" i="1"/>
  <c r="M94" i="1"/>
  <c r="E95" i="1"/>
  <c r="M95" i="1"/>
  <c r="E11" i="1"/>
  <c r="M11" i="1"/>
  <c r="E96" i="1"/>
  <c r="M96" i="1"/>
  <c r="E9" i="1"/>
  <c r="M9" i="1"/>
  <c r="E10" i="1"/>
  <c r="M10" i="1"/>
  <c r="E65" i="1"/>
  <c r="M65" i="1"/>
  <c r="E66" i="1"/>
  <c r="M66" i="1"/>
  <c r="E61" i="1"/>
  <c r="M61" i="1"/>
  <c r="E62" i="1"/>
  <c r="M62" i="1"/>
  <c r="E55" i="1"/>
  <c r="M55" i="1"/>
  <c r="E101" i="1"/>
  <c r="M101" i="1"/>
  <c r="E102" i="1"/>
  <c r="M102" i="1"/>
  <c r="E103" i="1"/>
  <c r="M103" i="1"/>
  <c r="E104" i="1"/>
  <c r="M104" i="1"/>
  <c r="E105" i="1"/>
  <c r="M105" i="1"/>
  <c r="E106" i="1"/>
  <c r="M106" i="1"/>
  <c r="E99" i="1"/>
  <c r="M99" i="1"/>
  <c r="L36" i="10"/>
  <c r="L5" i="10"/>
  <c r="L8" i="10"/>
  <c r="L14" i="10"/>
  <c r="L19" i="10"/>
  <c r="L21" i="10"/>
  <c r="L43" i="10"/>
  <c r="L46" i="10"/>
  <c r="L49" i="10"/>
  <c r="B14" i="10"/>
  <c r="B19" i="10"/>
  <c r="B21" i="10"/>
  <c r="B36" i="10"/>
  <c r="B43" i="10"/>
  <c r="B46" i="10"/>
  <c r="A8" i="10"/>
  <c r="A14" i="10"/>
  <c r="A19" i="10"/>
  <c r="A21" i="10"/>
  <c r="A36" i="10"/>
  <c r="A43" i="10"/>
  <c r="A46" i="10"/>
  <c r="A49" i="10"/>
  <c r="A5" i="10"/>
  <c r="M8" i="1"/>
  <c r="M12" i="1"/>
  <c r="M17" i="1"/>
  <c r="M21" i="1"/>
  <c r="M26" i="1"/>
  <c r="M54" i="1"/>
  <c r="M60" i="1"/>
  <c r="M64" i="1"/>
  <c r="M67" i="1"/>
  <c r="M69" i="1"/>
  <c r="M75" i="1"/>
  <c r="M78" i="1"/>
  <c r="M80" i="1"/>
  <c r="M84" i="1"/>
  <c r="M88" i="1"/>
  <c r="M92" i="1"/>
  <c r="M97" i="1"/>
  <c r="M100" i="1"/>
  <c r="M107" i="1"/>
  <c r="M132" i="1"/>
  <c r="M5" i="1"/>
  <c r="E8" i="1"/>
  <c r="E12" i="1"/>
  <c r="E17" i="1"/>
  <c r="E21" i="1"/>
  <c r="E26" i="1"/>
  <c r="E54" i="1"/>
  <c r="E60" i="1"/>
  <c r="E64" i="1"/>
  <c r="E67" i="1"/>
  <c r="E69" i="1"/>
  <c r="E75" i="1"/>
  <c r="E78" i="1"/>
  <c r="E80" i="1"/>
  <c r="E84" i="1"/>
  <c r="E88" i="1"/>
  <c r="E92" i="1"/>
  <c r="E97" i="1"/>
  <c r="E100" i="1"/>
  <c r="E107" i="1"/>
  <c r="E132" i="1"/>
  <c r="E5" i="1"/>
  <c r="B8" i="10"/>
  <c r="B49" i="10"/>
  <c r="B5" i="10"/>
</calcChain>
</file>

<file path=xl/sharedStrings.xml><?xml version="1.0" encoding="utf-8"?>
<sst xmlns="http://schemas.openxmlformats.org/spreadsheetml/2006/main" count="3975" uniqueCount="456">
  <si>
    <t>OTHER Environmental Attributes (List)</t>
  </si>
  <si>
    <t>Unit Price</t>
  </si>
  <si>
    <t>Product Description</t>
  </si>
  <si>
    <t>Rolled Cut Pile Carpet</t>
  </si>
  <si>
    <t>Rubber Flooring</t>
  </si>
  <si>
    <t>MSRP</t>
  </si>
  <si>
    <t>Sub-Category</t>
  </si>
  <si>
    <t>Moderate Use</t>
  </si>
  <si>
    <t>Heavy Use</t>
  </si>
  <si>
    <t>Severe Use</t>
  </si>
  <si>
    <t>Rolled Loop Carpet</t>
  </si>
  <si>
    <t>Moderate Use - Minimum 22 Ounce Face Weight</t>
  </si>
  <si>
    <t>Moderate Use - Minimum 26 Ounce Face Weight</t>
  </si>
  <si>
    <t>Moderate Use - Minimum 30 Ounce Face Weight</t>
  </si>
  <si>
    <t>Heavy Use - Minimum 22 Ounce Face Weight</t>
  </si>
  <si>
    <t>Heavy Use - Minimum 26 Ounce Face Weight</t>
  </si>
  <si>
    <t>Heavy Use - Minimum 30 Ounce Face Weight</t>
  </si>
  <si>
    <t>Severe Use - Minimum 22 Ounce Face Weight</t>
  </si>
  <si>
    <t>Severe Use - Minimum 26 Ounce Face Weight</t>
  </si>
  <si>
    <t>Severe Use - Minimum 30 Ounce Face Weight</t>
  </si>
  <si>
    <t>Carpet Tile</t>
  </si>
  <si>
    <t>24" Square - Moderate Use</t>
  </si>
  <si>
    <t>24" Square - Heavy Use</t>
  </si>
  <si>
    <t>24" Square - Severe Use</t>
  </si>
  <si>
    <t>Carpet Cushion</t>
  </si>
  <si>
    <t>Manufacturer</t>
  </si>
  <si>
    <t>Unit of Measure (UOM)</t>
  </si>
  <si>
    <t>per sq. yard</t>
  </si>
  <si>
    <t>Sheet Linoleum</t>
  </si>
  <si>
    <t>5 Year Commercial Warranty</t>
  </si>
  <si>
    <t>20 Mil Wear Layer - 7 Year Commercial Warranty</t>
  </si>
  <si>
    <t xml:space="preserve">Solid Vinyl Tile/Luxury Vinyl Tile (LVT)/Luxury Vinyl Plank (LVP) </t>
  </si>
  <si>
    <t>LVP - 20 Mil Wear Layer - 10 Year Commercial Warranty</t>
  </si>
  <si>
    <t>LVT - 7 year Commercial Warranty</t>
  </si>
  <si>
    <t>LVT - 20 Mil Wear Layer - 10 Year Commercial Warranty</t>
  </si>
  <si>
    <t>SVT - 7 year Commercial Warranty</t>
  </si>
  <si>
    <t>SVT - 20 Mil Wear Layer - 10 Year Commercial Warranty</t>
  </si>
  <si>
    <t>per sq. foot</t>
  </si>
  <si>
    <t>Discount off of MSRP</t>
  </si>
  <si>
    <t>Manufacterer Product Number</t>
  </si>
  <si>
    <t>Specifications</t>
  </si>
  <si>
    <t>Comments</t>
  </si>
  <si>
    <t>Bidder's Company:</t>
  </si>
  <si>
    <t>Southwest Region</t>
  </si>
  <si>
    <t>Carpet Adhesives</t>
  </si>
  <si>
    <t>Materials Only Price</t>
  </si>
  <si>
    <t>Rolled Cut And Loop Carpet</t>
  </si>
  <si>
    <t>TARR Rating</t>
  </si>
  <si>
    <t>Modification Ratio</t>
  </si>
  <si>
    <t>% Total Recycled Content</t>
  </si>
  <si>
    <t>Warranty (Years)</t>
  </si>
  <si>
    <t>% Post-Consumer Recycled Content</t>
  </si>
  <si>
    <t>Flooring Adhesives</t>
  </si>
  <si>
    <t>Homogeneous Sheet Vinyl</t>
  </si>
  <si>
    <t>Technical Specification</t>
  </si>
  <si>
    <t>Heterogeneous Sheet Vinyl</t>
  </si>
  <si>
    <t>Certified Low-Emitting (Complies with CA Section 01350/CDPH V1.2 2017)</t>
  </si>
  <si>
    <t>% Discount off of MSRP for all other related products:</t>
  </si>
  <si>
    <t>Other Required Environmental Attributes</t>
  </si>
  <si>
    <t>Optional Environmental Attributes  (Awarded Bidders will be required to report this information.)</t>
  </si>
  <si>
    <t>Optional Environmental Attributes  (Awarded Bidders will be required to report this information)</t>
  </si>
  <si>
    <t>Cradle-to-Cradle Certified or Material Health Certificate (Silver, Gold, or Platinum)</t>
  </si>
  <si>
    <t>NSF/ANSI 140 Carpet (Silver, Gold, or Platinum)</t>
  </si>
  <si>
    <t>NSF/ANSI 332 Resilient Flooring (Silver, Gold, or Platinum)</t>
  </si>
  <si>
    <t>Coal Fly Ash Free (Yes or No)</t>
  </si>
  <si>
    <t>PVC/Vinyl Free (Yes or No)</t>
  </si>
  <si>
    <t>PFAS Free (Yes or No)</t>
  </si>
  <si>
    <t>Other Related Products (do NOT include additional carpeting, only flooring options here)</t>
  </si>
  <si>
    <t>Carpet and Rug Instititute Green Label Plus (Yes or No)</t>
  </si>
  <si>
    <t>SCS FloorScore (Yes or No)</t>
  </si>
  <si>
    <t>SCS Indoor Advantage Gold (Yes or No)</t>
  </si>
  <si>
    <t>UL GREENGUARD Gold (Yes or No)</t>
  </si>
  <si>
    <t>Blue Angel for flooring adhesives (Yes or No)</t>
  </si>
  <si>
    <t>Solution Dyed (Yes or No)</t>
  </si>
  <si>
    <t>Manufacturer Offers
Take-Back Program (Yes or No)</t>
  </si>
  <si>
    <t>ISO-Compliant, 3rd party-Certified Environmental Product Declaration (EPD) (Yes or No)</t>
  </si>
  <si>
    <t>ISO-Compliant, 3rd party-Certified Health Product Declaration (HPD) (Yes or No)</t>
  </si>
  <si>
    <t>ILFI Living Product Challenge Petal Certification (Yes or No)</t>
  </si>
  <si>
    <t>ILFI Declare Red List Free (Yes or No)</t>
  </si>
  <si>
    <t>Heavy Metal Free (Yes or No)</t>
  </si>
  <si>
    <t>Phthlate Free (Yes or No)</t>
  </si>
  <si>
    <t xml:space="preserve"> % Post-Consumer Recycled Content </t>
  </si>
  <si>
    <t>SCS Assure 
(For Rigid Core Vinyl) (Yes or No)</t>
  </si>
  <si>
    <t>Blue Angel for adhesives (Yes or No)</t>
  </si>
  <si>
    <t>Product Does Not Require Use of Floor Polish, Strippers, or Sealants (Yes or No)</t>
  </si>
  <si>
    <t>ISO-Compliant 3rd party-Certified Environmental Product Declaration (EPD) (Yes or No)</t>
  </si>
  <si>
    <t>ISO-Compliant 3rd party-Certified Health Product Declaration (HPD) (Yes or No)</t>
  </si>
  <si>
    <t>Phthalate Free (Yes or No)</t>
  </si>
  <si>
    <t>Manufacturer Offers 
Take-Back Program (Yes or No)</t>
  </si>
  <si>
    <t>Other Environmental Attributes (List)</t>
  </si>
  <si>
    <t>Other Related Products (do NOT include additional resilient flooring, only flooring options here)</t>
  </si>
  <si>
    <t>Tech Spec Detail</t>
  </si>
  <si>
    <t>Bidder</t>
  </si>
  <si>
    <t>Sum Region</t>
  </si>
  <si>
    <t>Carpet</t>
  </si>
  <si>
    <t>First Set</t>
  </si>
  <si>
    <t>Second Set</t>
  </si>
  <si>
    <t>Sub Category</t>
  </si>
  <si>
    <t>Spec</t>
  </si>
  <si>
    <t>Tech Spec</t>
  </si>
  <si>
    <t>Combo</t>
  </si>
  <si>
    <t>Rolled Cut And Loop Carpet Moderate Use</t>
  </si>
  <si>
    <t>Rolled Cut And Loop Carpet Heavy Use</t>
  </si>
  <si>
    <t>Rolled Cut And Loop Carpet Severe Use</t>
  </si>
  <si>
    <t>Rolled Cut Pile Carpet Moderate Use</t>
  </si>
  <si>
    <t>Rolled Cut Pile Carpet Heavy Use</t>
  </si>
  <si>
    <t>Rolled Cut Pile Carpet Severe Use</t>
  </si>
  <si>
    <t>Rolled Loop Carpet Moderate Use</t>
  </si>
  <si>
    <t>Rolled Loop Carpet Moderate Use - Minimum 22 Ounce Face Weight</t>
  </si>
  <si>
    <t>Rolled Loop Carpet Moderate Use - Minimum 26 Ounce Face Weight</t>
  </si>
  <si>
    <t>Rolled Loop Carpet Moderate Use - Minimum 30 Ounce Face Weight</t>
  </si>
  <si>
    <t>Rolled Loop Carpet Heavy Use</t>
  </si>
  <si>
    <t>Rolled Loop Carpet Heavy Use - Minimum 22 Ounce Face Weight</t>
  </si>
  <si>
    <t>Rolled Loop Carpet Heavy Use - Minimum 26 Ounce Face Weight</t>
  </si>
  <si>
    <t>Rolled Loop Carpet Heavy Use - Minimum 30 Ounce Face Weight</t>
  </si>
  <si>
    <t>Rolled Loop Carpet Severe Use</t>
  </si>
  <si>
    <t>Rolled Loop Carpet Severe Use - Minimum 22 Ounce Face Weight</t>
  </si>
  <si>
    <t>Rolled Loop Carpet Severe Use - Minimum 26 Ounce Face Weight</t>
  </si>
  <si>
    <t>Rolled Loop Carpet Severe Use - Minimum 30 Ounce Face Weight</t>
  </si>
  <si>
    <t>Carpet Tile 24" Square - Moderate Use</t>
  </si>
  <si>
    <t>Carpet Tile 24" Square - Heavy Use</t>
  </si>
  <si>
    <t>Carpet Tile 24" Square - Severe Use</t>
  </si>
  <si>
    <t>Category 1 - Carpet</t>
  </si>
  <si>
    <t>Category 2 - Resilient</t>
  </si>
  <si>
    <t>Other related products (do NOT include additional carpet, only flooring options here):</t>
  </si>
  <si>
    <t>Must have a minimum TARR rating of 2.5 and a maximum modification ratio of 4.7</t>
  </si>
  <si>
    <t>Must consist of nylon fiber, and meet have a minimum TARR rating of 3.0 and a maximum modification ratio of 2.8</t>
  </si>
  <si>
    <t>Must consist of nylon 6 or 6.6 fiber and have a minimum TARR rating of 3.5 and a maximum modification ratio of 2.2</t>
  </si>
  <si>
    <t>Manufacturer's Product Number</t>
  </si>
  <si>
    <t>Sum of Region</t>
  </si>
  <si>
    <t>Mohawk</t>
  </si>
  <si>
    <t>Start Right</t>
  </si>
  <si>
    <t>BC453</t>
  </si>
  <si>
    <t>BC412</t>
  </si>
  <si>
    <t>BC396</t>
  </si>
  <si>
    <t>Must Have</t>
  </si>
  <si>
    <t>BC287</t>
  </si>
  <si>
    <t>End Result</t>
  </si>
  <si>
    <t>BC288</t>
  </si>
  <si>
    <t>BC399</t>
  </si>
  <si>
    <t>Ivy Hall</t>
  </si>
  <si>
    <t>Faculty Remix</t>
  </si>
  <si>
    <t>GL154</t>
  </si>
  <si>
    <t>Broken Checks</t>
  </si>
  <si>
    <t>Gathered Style</t>
  </si>
  <si>
    <t>BC403</t>
  </si>
  <si>
    <t>BC404</t>
  </si>
  <si>
    <t>Get Real II</t>
  </si>
  <si>
    <t>BC257</t>
  </si>
  <si>
    <t>Hue-ology</t>
  </si>
  <si>
    <t>BC573</t>
  </si>
  <si>
    <t>Interplay</t>
  </si>
  <si>
    <t>Interplay Stripe</t>
  </si>
  <si>
    <t>GL415</t>
  </si>
  <si>
    <t>GL416</t>
  </si>
  <si>
    <t>Miranda Stitchlock</t>
  </si>
  <si>
    <t>GL417</t>
  </si>
  <si>
    <t>Matte Finish</t>
  </si>
  <si>
    <t>Moss Moderne</t>
  </si>
  <si>
    <t>GL421</t>
  </si>
  <si>
    <t>GL420</t>
  </si>
  <si>
    <t>Rise Up</t>
  </si>
  <si>
    <t>Swipe Right</t>
  </si>
  <si>
    <t>Side Stripe</t>
  </si>
  <si>
    <t>GT420</t>
  </si>
  <si>
    <t>GT418</t>
  </si>
  <si>
    <t>GT419</t>
  </si>
  <si>
    <t xml:space="preserve">Accredited </t>
  </si>
  <si>
    <t>Sabbatical</t>
  </si>
  <si>
    <t>Proficient</t>
  </si>
  <si>
    <t>GT432</t>
  </si>
  <si>
    <t>GT433</t>
  </si>
  <si>
    <t>GT431</t>
  </si>
  <si>
    <t>Hydrosphere</t>
  </si>
  <si>
    <t>Ecosphere</t>
  </si>
  <si>
    <t>Lithosphere</t>
  </si>
  <si>
    <t>GT333</t>
  </si>
  <si>
    <t>GT332</t>
  </si>
  <si>
    <t>GT334</t>
  </si>
  <si>
    <t>First One Up II</t>
  </si>
  <si>
    <t>BT443</t>
  </si>
  <si>
    <t>Academic View</t>
  </si>
  <si>
    <t>BT433</t>
  </si>
  <si>
    <t>Enlivened</t>
  </si>
  <si>
    <t>BT455</t>
  </si>
  <si>
    <t>Adaptable</t>
  </si>
  <si>
    <t>BT432</t>
  </si>
  <si>
    <t>Draft Point</t>
  </si>
  <si>
    <t>Creative Spark</t>
  </si>
  <si>
    <t>BT426</t>
  </si>
  <si>
    <t>BT427</t>
  </si>
  <si>
    <t>Framed Structure</t>
  </si>
  <si>
    <t>BT436</t>
  </si>
  <si>
    <t>Angled Perception</t>
  </si>
  <si>
    <t>BT496</t>
  </si>
  <si>
    <t>Hidden Dimension</t>
  </si>
  <si>
    <t>BT497</t>
  </si>
  <si>
    <t>Headstrong</t>
  </si>
  <si>
    <t>BT354</t>
  </si>
  <si>
    <t>Vandal</t>
  </si>
  <si>
    <t>Insurgent</t>
  </si>
  <si>
    <t>Mutineer</t>
  </si>
  <si>
    <t>BT367</t>
  </si>
  <si>
    <t>BT366</t>
  </si>
  <si>
    <t>BT358</t>
  </si>
  <si>
    <t>Blended Twist</t>
  </si>
  <si>
    <t xml:space="preserve">Threaded Craft </t>
  </si>
  <si>
    <t>BT413</t>
  </si>
  <si>
    <t>BT414</t>
  </si>
  <si>
    <t>CEO II</t>
  </si>
  <si>
    <t>Artist II</t>
  </si>
  <si>
    <t>Doctor II</t>
  </si>
  <si>
    <t>BT382</t>
  </si>
  <si>
    <t>BT380</t>
  </si>
  <si>
    <t>BT381</t>
  </si>
  <si>
    <t>Coolly Noted</t>
  </si>
  <si>
    <t>BT336</t>
  </si>
  <si>
    <t>Clever Class</t>
  </si>
  <si>
    <t>Posture</t>
  </si>
  <si>
    <t>Picture This</t>
  </si>
  <si>
    <t>Seek Unique</t>
  </si>
  <si>
    <t>BT408</t>
  </si>
  <si>
    <t>BT407</t>
  </si>
  <si>
    <t>BT334</t>
  </si>
  <si>
    <t>BT335</t>
  </si>
  <si>
    <t>Disruptive Path</t>
  </si>
  <si>
    <t>Shared Path</t>
  </si>
  <si>
    <t>Metallic Path</t>
  </si>
  <si>
    <t>BT429</t>
  </si>
  <si>
    <t>BT431</t>
  </si>
  <si>
    <t>BT430</t>
  </si>
  <si>
    <t>Xeric</t>
  </si>
  <si>
    <t>Chitalpa</t>
  </si>
  <si>
    <t>Baccharis</t>
  </si>
  <si>
    <t>GT408</t>
  </si>
  <si>
    <t>GT407</t>
  </si>
  <si>
    <t>GT406</t>
  </si>
  <si>
    <t>Write Direction</t>
  </si>
  <si>
    <t>GT318</t>
  </si>
  <si>
    <t>Kinesthetic</t>
  </si>
  <si>
    <t>GT317</t>
  </si>
  <si>
    <t>Into It</t>
  </si>
  <si>
    <t>GT319</t>
  </si>
  <si>
    <t>Forward Vision</t>
  </si>
  <si>
    <t>GT13</t>
  </si>
  <si>
    <t>Brain Power</t>
  </si>
  <si>
    <t>GT136</t>
  </si>
  <si>
    <t>Shaded Lines</t>
  </si>
  <si>
    <t>BT437</t>
  </si>
  <si>
    <t>Mindful Tile</t>
  </si>
  <si>
    <t>Mindful Stripe Tile</t>
  </si>
  <si>
    <t>Interthread</t>
  </si>
  <si>
    <t>Statement Fabric</t>
  </si>
  <si>
    <t>BT449</t>
  </si>
  <si>
    <t>BT448</t>
  </si>
  <si>
    <t>BT447</t>
  </si>
  <si>
    <t>BT446</t>
  </si>
  <si>
    <t>Renewed Path</t>
  </si>
  <si>
    <t>BT578</t>
  </si>
  <si>
    <t>Infinite Impct</t>
  </si>
  <si>
    <t>BT499</t>
  </si>
  <si>
    <t>Color Study 30</t>
  </si>
  <si>
    <t>Color Study 36</t>
  </si>
  <si>
    <t>Color Study 42</t>
  </si>
  <si>
    <t>BC574</t>
  </si>
  <si>
    <t>BC575</t>
  </si>
  <si>
    <t>BC576</t>
  </si>
  <si>
    <t>Cross Plains</t>
  </si>
  <si>
    <t>BC524</t>
  </si>
  <si>
    <t>Billet</t>
  </si>
  <si>
    <t>BC525</t>
  </si>
  <si>
    <t>Society Perk</t>
  </si>
  <si>
    <t>BC526</t>
  </si>
  <si>
    <t>Mindful 26</t>
  </si>
  <si>
    <t xml:space="preserve">Mindful 26 (15ft) </t>
  </si>
  <si>
    <t>Mindful 20</t>
  </si>
  <si>
    <t>BC395</t>
  </si>
  <si>
    <t>BC411</t>
  </si>
  <si>
    <t>Mindful 20 (15ft)</t>
  </si>
  <si>
    <t>Smart Details</t>
  </si>
  <si>
    <t>BC451</t>
  </si>
  <si>
    <t>Get Started</t>
  </si>
  <si>
    <t>BC406</t>
  </si>
  <si>
    <t>Graphic Touch</t>
  </si>
  <si>
    <t>BC452</t>
  </si>
  <si>
    <t>SLC46</t>
  </si>
  <si>
    <t>Lynton</t>
  </si>
  <si>
    <t>SLC47</t>
  </si>
  <si>
    <t>New Basics III 26</t>
  </si>
  <si>
    <t>Accompany</t>
  </si>
  <si>
    <t>BC534</t>
  </si>
  <si>
    <t>Agnomen</t>
  </si>
  <si>
    <t>BC552</t>
  </si>
  <si>
    <t>Alexian</t>
  </si>
  <si>
    <t>BC540</t>
  </si>
  <si>
    <t>Ancilliary</t>
  </si>
  <si>
    <t>Antipole</t>
  </si>
  <si>
    <t>Balance Refresh</t>
  </si>
  <si>
    <t>Celestial Being</t>
  </si>
  <si>
    <t>Comeback</t>
  </si>
  <si>
    <t>Consul</t>
  </si>
  <si>
    <t>Contra</t>
  </si>
  <si>
    <t>Conveyor</t>
  </si>
  <si>
    <t>Country Mile</t>
  </si>
  <si>
    <t>Empyrean</t>
  </si>
  <si>
    <t>New Leaf</t>
  </si>
  <si>
    <t>Oblique</t>
  </si>
  <si>
    <t>Outrider</t>
  </si>
  <si>
    <t>Purview</t>
  </si>
  <si>
    <t>Recover Act</t>
  </si>
  <si>
    <t>Roundabout</t>
  </si>
  <si>
    <t>Second Wind</t>
  </si>
  <si>
    <t>Shape Up</t>
  </si>
  <si>
    <t>Sideward</t>
  </si>
  <si>
    <t>Sky Gap</t>
  </si>
  <si>
    <t>Spheriod</t>
  </si>
  <si>
    <t>Subsidiary</t>
  </si>
  <si>
    <t>Vicar</t>
  </si>
  <si>
    <t>Waft</t>
  </si>
  <si>
    <t>BC532</t>
  </si>
  <si>
    <t>BC545</t>
  </si>
  <si>
    <t>BC549</t>
  </si>
  <si>
    <t>BC541</t>
  </si>
  <si>
    <t>BC546</t>
  </si>
  <si>
    <t>BC539</t>
  </si>
  <si>
    <t>BC555</t>
  </si>
  <si>
    <t>BC538</t>
  </si>
  <si>
    <t>BC550</t>
  </si>
  <si>
    <t>BC544</t>
  </si>
  <si>
    <t>BC554</t>
  </si>
  <si>
    <t>BC536</t>
  </si>
  <si>
    <t>BC543</t>
  </si>
  <si>
    <t>BC553</t>
  </si>
  <si>
    <t>BC547</t>
  </si>
  <si>
    <t>BC556</t>
  </si>
  <si>
    <t>BC558</t>
  </si>
  <si>
    <t>BC557</t>
  </si>
  <si>
    <t>BC537</t>
  </si>
  <si>
    <t>BC551</t>
  </si>
  <si>
    <t>BC535</t>
  </si>
  <si>
    <t>BC533</t>
  </si>
  <si>
    <t>BC542</t>
  </si>
  <si>
    <t>BC548</t>
  </si>
  <si>
    <t>Metropolis II</t>
  </si>
  <si>
    <t>BC528</t>
  </si>
  <si>
    <t>Random Weave</t>
  </si>
  <si>
    <t>BC377</t>
  </si>
  <si>
    <t>Whip Stitch</t>
  </si>
  <si>
    <t>BC376</t>
  </si>
  <si>
    <t>Diffused Selvedge</t>
  </si>
  <si>
    <t>BC374</t>
  </si>
  <si>
    <t>Cross Knit</t>
  </si>
  <si>
    <t>BC375</t>
  </si>
  <si>
    <t>Amend Art</t>
  </si>
  <si>
    <t>Good Will</t>
  </si>
  <si>
    <t>Jocund</t>
  </si>
  <si>
    <t>BC529</t>
  </si>
  <si>
    <t>Social Perk</t>
  </si>
  <si>
    <t>BC530</t>
  </si>
  <si>
    <t>New Basics III Tile</t>
  </si>
  <si>
    <t>BT400</t>
  </si>
  <si>
    <t>Suburbia</t>
  </si>
  <si>
    <t>SLC27</t>
  </si>
  <si>
    <t>Carroll Avenue</t>
  </si>
  <si>
    <t>SLC43</t>
  </si>
  <si>
    <t>New Basics III</t>
  </si>
  <si>
    <t>BC398</t>
  </si>
  <si>
    <t>Yes</t>
  </si>
  <si>
    <t>No</t>
  </si>
  <si>
    <t>Gold</t>
  </si>
  <si>
    <t>Lifetime</t>
  </si>
  <si>
    <t>Medella</t>
  </si>
  <si>
    <t>Living Kind</t>
  </si>
  <si>
    <t>Inner Glow</t>
  </si>
  <si>
    <t>Resplendent Refuge</t>
  </si>
  <si>
    <t>Striking Balance</t>
  </si>
  <si>
    <t>Calmness</t>
  </si>
  <si>
    <t>Ephemeral</t>
  </si>
  <si>
    <t>Sensory</t>
  </si>
  <si>
    <t>Therapeutic</t>
  </si>
  <si>
    <t>C2020</t>
  </si>
  <si>
    <t>C2021</t>
  </si>
  <si>
    <t>C2022</t>
  </si>
  <si>
    <t>C2023</t>
  </si>
  <si>
    <t>C2035</t>
  </si>
  <si>
    <t>C2036</t>
  </si>
  <si>
    <t>C2037</t>
  </si>
  <si>
    <t>C2049</t>
  </si>
  <si>
    <t>C2048</t>
  </si>
  <si>
    <t>Vivid Step Wood</t>
  </si>
  <si>
    <t>Vivid Step Stone</t>
  </si>
  <si>
    <t>CR705</t>
  </si>
  <si>
    <t>CR706</t>
  </si>
  <si>
    <t>CR0083</t>
  </si>
  <si>
    <t>Urban Native Wood</t>
  </si>
  <si>
    <t>Urban Native Stone</t>
  </si>
  <si>
    <t>CR0084</t>
  </si>
  <si>
    <t>Select Step II Stone</t>
  </si>
  <si>
    <t>Select Step II Wood</t>
  </si>
  <si>
    <t>CR704</t>
  </si>
  <si>
    <t>CR703</t>
  </si>
  <si>
    <t>Secoya</t>
  </si>
  <si>
    <t>Bolder</t>
  </si>
  <si>
    <t>Living Local Chromascope</t>
  </si>
  <si>
    <t>Living Local Stoneworks</t>
  </si>
  <si>
    <t>Living Local Terrazzo</t>
  </si>
  <si>
    <t>Living Local Optic Hues</t>
  </si>
  <si>
    <t>Living Local Wood</t>
  </si>
  <si>
    <t>Edgeland</t>
  </si>
  <si>
    <t>C0085</t>
  </si>
  <si>
    <t>C0009</t>
  </si>
  <si>
    <t>C0010</t>
  </si>
  <si>
    <t>C0159</t>
  </si>
  <si>
    <t>C0179</t>
  </si>
  <si>
    <t>C0180</t>
  </si>
  <si>
    <t>C0178</t>
  </si>
  <si>
    <t>C2039</t>
  </si>
  <si>
    <t>Large and Local</t>
  </si>
  <si>
    <t>C0128</t>
  </si>
  <si>
    <t>Medi Flex</t>
  </si>
  <si>
    <t>TRSTB</t>
  </si>
  <si>
    <t>Zero Waste Facility</t>
  </si>
  <si>
    <t>Pivot Point Textile</t>
  </si>
  <si>
    <t>Pivot Point Stone</t>
  </si>
  <si>
    <t>Pivot Point Wood</t>
  </si>
  <si>
    <t>C0113-3</t>
  </si>
  <si>
    <t>C0113-2</t>
  </si>
  <si>
    <t>C0113-1</t>
  </si>
  <si>
    <t>Enpress</t>
  </si>
  <si>
    <t>Flex Lock Tabs</t>
  </si>
  <si>
    <t>M700</t>
  </si>
  <si>
    <t>M95</t>
  </si>
  <si>
    <t>M99</t>
  </si>
  <si>
    <t>AD 777</t>
  </si>
  <si>
    <t>Install</t>
  </si>
  <si>
    <t>Tackstrip</t>
  </si>
  <si>
    <t>Nubroadlok</t>
  </si>
  <si>
    <t>Tackstrip for stretch carpet</t>
  </si>
  <si>
    <t xml:space="preserve">Install </t>
  </si>
  <si>
    <t>Coving stick/cap</t>
  </si>
  <si>
    <t>Coving radius and cap for sheet vinyl</t>
  </si>
  <si>
    <t>per ln ft wall</t>
  </si>
  <si>
    <t>Futura</t>
  </si>
  <si>
    <t>Arbet Inc, dba NW Flooring Solutions</t>
  </si>
  <si>
    <t>NA</t>
  </si>
  <si>
    <t>Smart Step 20 6' &amp; 12'</t>
  </si>
  <si>
    <t>P20BP &amp; P20CC</t>
  </si>
  <si>
    <t>P23DSH</t>
  </si>
  <si>
    <t>Smart Step 32 Double Stick 6' &amp; 12'</t>
  </si>
  <si>
    <t>See above</t>
  </si>
  <si>
    <t>Materials Only Price                (3-15-23)</t>
  </si>
  <si>
    <t>Southwest Region      (3-15-23)</t>
  </si>
  <si>
    <t>Materials Only Price     (3-15-23)</t>
  </si>
  <si>
    <t>Southwest Region        (3-15-23)</t>
  </si>
  <si>
    <t>Unit Price       (3-15-23)</t>
  </si>
  <si>
    <t xml:space="preserve">Additional Flooring Options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</si>
</sst>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9" xfId="0" applyBorder="1"/>
    <xf numFmtId="0" fontId="0" fillId="0" borderId="30" xfId="0" applyBorder="1"/>
    <xf numFmtId="0" fontId="0" fillId="0" borderId="10" xfId="0" applyBorder="1"/>
    <xf numFmtId="0" fontId="1" fillId="2" borderId="11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3" borderId="6" xfId="0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5" borderId="23" xfId="0" applyFont="1" applyFill="1" applyBorder="1" applyAlignment="1" applyProtection="1">
      <alignment horizontal="center" wrapText="1"/>
      <protection locked="0"/>
    </xf>
    <xf numFmtId="0" fontId="1" fillId="5" borderId="23" xfId="1" applyFont="1" applyFill="1" applyBorder="1" applyAlignment="1" applyProtection="1">
      <alignment horizontal="center" wrapText="1"/>
      <protection locked="0"/>
    </xf>
    <xf numFmtId="0" fontId="1" fillId="5" borderId="24" xfId="1" applyFont="1" applyFill="1" applyBorder="1" applyAlignment="1" applyProtection="1">
      <alignment horizontal="center" wrapText="1"/>
      <protection locked="0"/>
    </xf>
    <xf numFmtId="0" fontId="1" fillId="2" borderId="25" xfId="1" applyFont="1" applyFill="1" applyBorder="1" applyAlignment="1" applyProtection="1">
      <alignment horizontal="center" wrapText="1"/>
      <protection locked="0"/>
    </xf>
    <xf numFmtId="0" fontId="1" fillId="2" borderId="23" xfId="0" applyFont="1" applyFill="1" applyBorder="1" applyAlignment="1" applyProtection="1">
      <alignment horizontal="center" wrapText="1"/>
      <protection locked="0"/>
    </xf>
    <xf numFmtId="0" fontId="1" fillId="2" borderId="23" xfId="1" applyFont="1" applyFill="1" applyBorder="1" applyAlignment="1" applyProtection="1">
      <alignment horizontal="center" wrapText="1"/>
      <protection locked="0"/>
    </xf>
    <xf numFmtId="0" fontId="1" fillId="2" borderId="26" xfId="0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1" fillId="5" borderId="11" xfId="0" applyFont="1" applyFill="1" applyBorder="1" applyAlignment="1" applyProtection="1">
      <alignment horizontal="center" wrapText="1"/>
      <protection locked="0"/>
    </xf>
    <xf numFmtId="0" fontId="1" fillId="5" borderId="12" xfId="0" applyFont="1" applyFill="1" applyBorder="1" applyAlignment="1" applyProtection="1">
      <alignment horizontal="center" wrapText="1"/>
      <protection locked="0"/>
    </xf>
    <xf numFmtId="0" fontId="1" fillId="5" borderId="13" xfId="0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6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4" borderId="33" xfId="0" applyFill="1" applyBorder="1" applyProtection="1"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0" fillId="4" borderId="22" xfId="0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5" fillId="3" borderId="11" xfId="0" applyFont="1" applyFill="1" applyBorder="1" applyAlignment="1" applyProtection="1">
      <alignment horizontal="center" wrapText="1"/>
      <protection locked="0"/>
    </xf>
    <xf numFmtId="0" fontId="5" fillId="3" borderId="12" xfId="0" applyFont="1" applyFill="1" applyBorder="1" applyAlignment="1" applyProtection="1">
      <alignment horizontal="center" wrapText="1"/>
      <protection locked="0"/>
    </xf>
    <xf numFmtId="0" fontId="5" fillId="3" borderId="13" xfId="0" applyFont="1" applyFill="1" applyBorder="1" applyAlignment="1" applyProtection="1">
      <alignment horizontal="center"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32" xfId="0" applyBorder="1" applyProtection="1">
      <protection locked="0"/>
    </xf>
    <xf numFmtId="0" fontId="0" fillId="0" borderId="40" xfId="0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44" fontId="0" fillId="6" borderId="34" xfId="2" applyFont="1" applyFill="1" applyBorder="1" applyAlignment="1" applyProtection="1">
      <alignment vertical="center"/>
      <protection locked="0"/>
    </xf>
    <xf numFmtId="44" fontId="0" fillId="6" borderId="31" xfId="2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0" fillId="6" borderId="41" xfId="0" applyFont="1" applyFill="1" applyBorder="1" applyAlignment="1" applyProtection="1">
      <alignment vertical="center" wrapText="1"/>
      <protection locked="0"/>
    </xf>
    <xf numFmtId="0" fontId="0" fillId="6" borderId="28" xfId="0" applyFont="1" applyFill="1" applyBorder="1" applyAlignment="1" applyProtection="1">
      <alignment vertical="center" wrapText="1"/>
      <protection locked="0"/>
    </xf>
    <xf numFmtId="0" fontId="0" fillId="6" borderId="28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6" borderId="28" xfId="0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7" fillId="6" borderId="1" xfId="0" applyFont="1" applyFill="1" applyBorder="1" applyAlignment="1" applyProtection="1">
      <alignment vertical="center" wrapText="1"/>
      <protection locked="0"/>
    </xf>
    <xf numFmtId="44" fontId="0" fillId="6" borderId="1" xfId="2" applyFon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vertical="center"/>
      <protection locked="0"/>
    </xf>
    <xf numFmtId="0" fontId="0" fillId="4" borderId="49" xfId="0" applyFill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5" fillId="6" borderId="48" xfId="0" applyFont="1" applyFill="1" applyBorder="1" applyAlignment="1" applyProtection="1">
      <alignment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0" fontId="0" fillId="4" borderId="46" xfId="0" applyFill="1" applyBorder="1" applyAlignment="1" applyProtection="1">
      <alignment vertical="center"/>
      <protection locked="0"/>
    </xf>
    <xf numFmtId="0" fontId="0" fillId="4" borderId="51" xfId="0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0" fillId="4" borderId="1" xfId="0" applyNumberFormat="1" applyFill="1" applyBorder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6" borderId="22" xfId="0" applyFill="1" applyBorder="1" applyAlignment="1" applyProtection="1">
      <alignment vertical="center" wrapText="1"/>
      <protection locked="0"/>
    </xf>
    <xf numFmtId="0" fontId="0" fillId="4" borderId="44" xfId="0" applyFill="1" applyBorder="1" applyAlignment="1" applyProtection="1">
      <alignment vertical="center" wrapText="1"/>
      <protection locked="0"/>
    </xf>
    <xf numFmtId="0" fontId="0" fillId="4" borderId="22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7" xfId="0" applyFill="1" applyBorder="1" applyAlignment="1" applyProtection="1">
      <alignment vertical="center" wrapText="1"/>
      <protection locked="0"/>
    </xf>
    <xf numFmtId="0" fontId="0" fillId="6" borderId="37" xfId="0" applyFill="1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6" borderId="28" xfId="0" applyFill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6" borderId="47" xfId="0" applyFill="1" applyBorder="1" applyAlignment="1" applyProtection="1">
      <alignment vertical="center" wrapText="1"/>
      <protection locked="0"/>
    </xf>
    <xf numFmtId="0" fontId="0" fillId="4" borderId="48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164" fontId="0" fillId="0" borderId="14" xfId="0" applyNumberFormat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 wrapText="1"/>
      <protection locked="0"/>
    </xf>
    <xf numFmtId="164" fontId="5" fillId="3" borderId="12" xfId="0" applyNumberFormat="1" applyFont="1" applyFill="1" applyBorder="1" applyAlignment="1" applyProtection="1">
      <alignment horizontal="center" wrapText="1"/>
      <protection locked="0"/>
    </xf>
    <xf numFmtId="164" fontId="0" fillId="4" borderId="42" xfId="0" applyNumberFormat="1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vertical="center"/>
      <protection locked="0"/>
    </xf>
    <xf numFmtId="164" fontId="0" fillId="4" borderId="19" xfId="0" applyNumberForma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164" fontId="0" fillId="4" borderId="43" xfId="0" applyNumberFormat="1" applyFill="1" applyBorder="1" applyAlignment="1" applyProtection="1">
      <alignment vertical="center"/>
      <protection locked="0"/>
    </xf>
    <xf numFmtId="164" fontId="0" fillId="4" borderId="1" xfId="0" applyNumberFormat="1" applyFont="1" applyFill="1" applyBorder="1" applyAlignment="1" applyProtection="1">
      <alignment vertical="center"/>
      <protection locked="0"/>
    </xf>
    <xf numFmtId="164" fontId="0" fillId="4" borderId="43" xfId="2" applyNumberFormat="1" applyFont="1" applyFill="1" applyBorder="1" applyAlignment="1" applyProtection="1">
      <alignment vertical="center"/>
      <protection locked="0"/>
    </xf>
    <xf numFmtId="164" fontId="0" fillId="4" borderId="1" xfId="2" applyNumberFormat="1" applyFont="1" applyFill="1" applyBorder="1" applyAlignment="1" applyProtection="1">
      <alignment vertical="center"/>
      <protection locked="0"/>
    </xf>
    <xf numFmtId="164" fontId="0" fillId="4" borderId="50" xfId="2" applyNumberFormat="1" applyFont="1" applyFill="1" applyBorder="1" applyAlignment="1" applyProtection="1">
      <alignment vertical="center"/>
      <protection locked="0"/>
    </xf>
    <xf numFmtId="164" fontId="0" fillId="4" borderId="48" xfId="2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164" fontId="1" fillId="3" borderId="14" xfId="0" applyNumberFormat="1" applyFont="1" applyFill="1" applyBorder="1" applyAlignment="1">
      <alignment horizontal="center" wrapText="1"/>
    </xf>
    <xf numFmtId="164" fontId="0" fillId="0" borderId="8" xfId="2" applyNumberFormat="1" applyFont="1" applyBorder="1"/>
    <xf numFmtId="164" fontId="0" fillId="0" borderId="1" xfId="2" applyNumberFormat="1" applyFont="1" applyBorder="1"/>
    <xf numFmtId="164" fontId="0" fillId="0" borderId="9" xfId="2" applyNumberFormat="1" applyFont="1" applyBorder="1"/>
    <xf numFmtId="0" fontId="8" fillId="4" borderId="33" xfId="0" applyFont="1" applyFill="1" applyBorder="1" applyAlignment="1" applyProtection="1">
      <alignment wrapText="1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5" borderId="5" xfId="0" applyFont="1" applyFill="1" applyBorder="1" applyAlignment="1" applyProtection="1">
      <alignment horizontal="center" wrapText="1"/>
      <protection locked="0"/>
    </xf>
    <xf numFmtId="0" fontId="1" fillId="5" borderId="7" xfId="0" applyFont="1" applyFill="1" applyBorder="1" applyAlignment="1" applyProtection="1">
      <alignment horizontal="center" wrapText="1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4" fontId="0" fillId="4" borderId="36" xfId="0" applyNumberFormat="1" applyFill="1" applyBorder="1" applyAlignment="1" applyProtection="1">
      <alignment vertical="center"/>
      <protection locked="0"/>
    </xf>
    <xf numFmtId="164" fontId="0" fillId="4" borderId="0" xfId="0" applyNumberFormat="1" applyFill="1" applyBorder="1" applyAlignment="1" applyProtection="1">
      <alignment vertical="center"/>
      <protection locked="0"/>
    </xf>
    <xf numFmtId="164" fontId="0" fillId="4" borderId="37" xfId="0" applyNumberFormat="1" applyFill="1" applyBorder="1" applyAlignment="1" applyProtection="1">
      <alignment vertical="center"/>
      <protection locked="0"/>
    </xf>
    <xf numFmtId="164" fontId="0" fillId="4" borderId="37" xfId="2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Border="1" applyAlignment="1">
      <alignment horizontal="center"/>
    </xf>
    <xf numFmtId="164" fontId="0" fillId="4" borderId="34" xfId="0" applyNumberFormat="1" applyFill="1" applyBorder="1" applyAlignment="1" applyProtection="1">
      <alignment vertical="center"/>
      <protection locked="0"/>
    </xf>
    <xf numFmtId="164" fontId="0" fillId="4" borderId="31" xfId="0" applyNumberFormat="1" applyFill="1" applyBorder="1" applyAlignment="1" applyProtection="1">
      <alignment vertical="center"/>
      <protection locked="0"/>
    </xf>
    <xf numFmtId="164" fontId="0" fillId="4" borderId="31" xfId="2" applyNumberFormat="1" applyFont="1" applyFill="1" applyBorder="1" applyAlignment="1" applyProtection="1">
      <alignment vertical="center"/>
      <protection locked="0"/>
    </xf>
    <xf numFmtId="164" fontId="0" fillId="4" borderId="51" xfId="2" applyNumberFormat="1" applyFont="1" applyFill="1" applyBorder="1" applyAlignment="1" applyProtection="1">
      <alignment vertical="center"/>
      <protection locked="0"/>
    </xf>
    <xf numFmtId="9" fontId="1" fillId="0" borderId="0" xfId="3" applyFont="1" applyFill="1" applyBorder="1" applyAlignment="1" applyProtection="1">
      <alignment horizontal="center"/>
      <protection locked="0"/>
    </xf>
    <xf numFmtId="164" fontId="0" fillId="4" borderId="53" xfId="0" applyNumberFormat="1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Protection="1">
      <protection locked="0"/>
    </xf>
    <xf numFmtId="9" fontId="0" fillId="0" borderId="0" xfId="3" applyFont="1" applyProtection="1"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6" borderId="54" xfId="0" applyFill="1" applyBorder="1" applyProtection="1">
      <protection locked="0"/>
    </xf>
    <xf numFmtId="0" fontId="0" fillId="6" borderId="38" xfId="0" applyFill="1" applyBorder="1" applyProtection="1">
      <protection locked="0"/>
    </xf>
    <xf numFmtId="0" fontId="0" fillId="6" borderId="52" xfId="0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1" xfId="1" applyFont="1" applyFill="1" applyBorder="1" applyAlignment="1" applyProtection="1">
      <alignment horizontal="center" wrapText="1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0" fillId="4" borderId="1" xfId="0" applyNumberFormat="1" applyFont="1" applyFill="1" applyBorder="1"/>
    <xf numFmtId="9" fontId="0" fillId="0" borderId="0" xfId="3" applyFont="1"/>
    <xf numFmtId="164" fontId="0" fillId="0" borderId="27" xfId="2" applyNumberFormat="1" applyFont="1" applyBorder="1"/>
    <xf numFmtId="164" fontId="0" fillId="0" borderId="28" xfId="2" applyNumberFormat="1" applyFont="1" applyBorder="1"/>
    <xf numFmtId="164" fontId="0" fillId="0" borderId="20" xfId="2" applyNumberFormat="1" applyFont="1" applyBorder="1"/>
    <xf numFmtId="0" fontId="9" fillId="0" borderId="0" xfId="0" applyFont="1"/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32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>
        <right style="thin">
          <color auto="1"/>
        </right>
      </border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64" formatCode="&quot;$&quot;#,##0.00"/>
      <fill>
        <patternFill>
          <fgColor indexed="64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numFmt numFmtId="164" formatCode="&quot;$&quot;#,##0.00"/>
      <fill>
        <patternFill>
          <fgColor indexed="64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0" hidden="0"/>
    </dxf>
    <dxf>
      <fill>
        <patternFill>
          <fgColor indexed="64"/>
          <bgColor theme="4" tint="0.59999389629810485"/>
        </patternFill>
      </fill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>
          <fgColor indexed="64"/>
          <bgColor theme="4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ill>
        <patternFill>
          <fgColor indexed="64"/>
          <bgColor theme="4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border outline="0">
        <right style="thin">
          <color auto="1"/>
        </right>
      </border>
    </dxf>
    <dxf>
      <alignment horizontal="general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1" indent="0" justifyLastLine="0" shrinkToFit="0" readingOrder="0"/>
      <protection locked="0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Carpet" displayName="_Carpet" ref="A4:N132" totalsRowShown="0" headerRowDxfId="31" dataDxfId="30" tableBorderDxfId="29">
  <autoFilter ref="A4:N132" xr:uid="{00000000-0009-0000-0100-000001000000}"/>
  <tableColumns count="14">
    <tableColumn id="1" xr3:uid="{00000000-0010-0000-0000-000001000000}" name="Bidder" dataDxfId="28">
      <calculatedColumnFormula>$D$2</calculatedColumnFormula>
    </tableColumn>
    <tableColumn id="18" xr3:uid="{00000000-0010-0000-0000-000012000000}" name="Combo" dataDxfId="27">
      <calculatedColumnFormula>_Carpet[[#This Row],[Sub-Category]]&amp;" "&amp;_Carpet[[#This Row],[Technical Specification]]</calculatedColumnFormula>
    </tableColumn>
    <tableColumn id="2" xr3:uid="{00000000-0010-0000-0000-000002000000}" name="Sub-Category" dataDxfId="26"/>
    <tableColumn id="3" xr3:uid="{00000000-0010-0000-0000-000003000000}" name="Technical Specification" dataDxfId="25"/>
    <tableColumn id="4" xr3:uid="{00000000-0010-0000-0000-000004000000}" name="Tech Spec Detail" dataDxfId="24">
      <calculatedColumnFormula>VLOOKUP(_Carpet[[#This Row],[Combo]],Sheet1!$F$1:$I$22,4,FALSE)</calculatedColumnFormula>
    </tableColumn>
    <tableColumn id="5" xr3:uid="{00000000-0010-0000-0000-000005000000}" name="Manufacturer" dataDxfId="23"/>
    <tableColumn id="6" xr3:uid="{00000000-0010-0000-0000-000006000000}" name="Product Description" dataDxfId="22"/>
    <tableColumn id="7" xr3:uid="{00000000-0010-0000-0000-000007000000}" name="Manufacturer's Product Number" dataDxfId="21"/>
    <tableColumn id="8" xr3:uid="{00000000-0010-0000-0000-000008000000}" name="Materials Only Price" dataDxfId="20"/>
    <tableColumn id="9" xr3:uid="{AF0282B4-914F-4E89-B6EC-782078A8D7EF}" name="Materials Only Price                (3-15-23)" dataDxfId="11">
      <calculatedColumnFormula>(I5*$I$3)+I5</calculatedColumnFormula>
    </tableColumn>
    <tableColumn id="11" xr3:uid="{00000000-0010-0000-0000-00000B000000}" name="Southwest Region" dataDxfId="19"/>
    <tableColumn id="10" xr3:uid="{A065D658-38E6-4BDE-B42D-A48F051E3796}" name="Southwest Region      (3-15-23)" dataDxfId="10">
      <calculatedColumnFormula>(K5*$I$3)+K5</calculatedColumnFormula>
    </tableColumn>
    <tableColumn id="15" xr3:uid="{00000000-0010-0000-0000-00000F000000}" name="Sum Region" dataDxfId="18" dataCellStyle="Currency">
      <calculatedColumnFormula>SUM(#REF!)</calculatedColumnFormula>
    </tableColumn>
    <tableColumn id="16" xr3:uid="{00000000-0010-0000-0000-000010000000}" name="Unit of Measure (UOM)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M49" totalsRowShown="0" headerRowDxfId="16" dataDxfId="15">
  <autoFilter ref="A4:M49" xr:uid="{00000000-0009-0000-0100-000003000000}"/>
  <tableColumns count="13">
    <tableColumn id="1" xr3:uid="{00000000-0010-0000-0100-000001000000}" name="Bidder" dataDxfId="14">
      <calculatedColumnFormula>$D$2</calculatedColumnFormula>
    </tableColumn>
    <tableColumn id="2" xr3:uid="{00000000-0010-0000-0100-000002000000}" name="Combo" dataDxfId="13">
      <calculatedColumnFormula>C5&amp;" "&amp;D5</calculatedColumnFormula>
    </tableColumn>
    <tableColumn id="3" xr3:uid="{00000000-0010-0000-0100-000003000000}" name="Sub-Category" dataDxfId="12"/>
    <tableColumn id="4" xr3:uid="{00000000-0010-0000-0100-000004000000}" name="Technical Specification" dataDxfId="9"/>
    <tableColumn id="5" xr3:uid="{00000000-0010-0000-0100-000005000000}" name="Manufacturer" dataDxfId="8"/>
    <tableColumn id="6" xr3:uid="{00000000-0010-0000-0100-000006000000}" name="Product Description" dataDxfId="7"/>
    <tableColumn id="7" xr3:uid="{00000000-0010-0000-0100-000007000000}" name="Manufacturer's Product Number" dataDxfId="6"/>
    <tableColumn id="8" xr3:uid="{00000000-0010-0000-0100-000008000000}" name="Materials Only Price" dataDxfId="5"/>
    <tableColumn id="9" xr3:uid="{4A265F60-8974-4F16-BF07-7E92E31B1D85}" name="Materials Only Price     (3-15-23)" dataDxfId="4">
      <calculatedColumnFormula>(H5*$H$30)+H5</calculatedColumnFormula>
    </tableColumn>
    <tableColumn id="11" xr3:uid="{00000000-0010-0000-0100-00000B000000}" name="Southwest Region" dataDxfId="3"/>
    <tableColumn id="10" xr3:uid="{6F943C07-814C-4A61-B23B-70753B8B581D}" name="Southwest Region        (3-15-23)" dataDxfId="2">
      <calculatedColumnFormula>(J5*$H$30)+J5</calculatedColumnFormula>
    </tableColumn>
    <tableColumn id="16" xr3:uid="{00000000-0010-0000-0100-000010000000}" name="Sum of Region" dataDxfId="1">
      <calculatedColumnFormula>SUM(#REF!)</calculatedColumnFormula>
    </tableColumn>
    <tableColumn id="15" xr3:uid="{00000000-0010-0000-0100-00000F000000}" name="Unit of Measure (UOM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61"/>
  <sheetViews>
    <sheetView topLeftCell="C1" zoomScale="80" zoomScaleNormal="80" zoomScaleSheetLayoutView="100" workbookViewId="0">
      <selection activeCell="I1" sqref="I1:I1048576"/>
    </sheetView>
  </sheetViews>
  <sheetFormatPr defaultColWidth="11" defaultRowHeight="15.5" x14ac:dyDescent="0.35"/>
  <cols>
    <col min="1" max="1" width="11" style="19" hidden="1" customWidth="1"/>
    <col min="2" max="2" width="23.83203125" style="19" hidden="1" customWidth="1"/>
    <col min="3" max="3" width="37" style="101" customWidth="1"/>
    <col min="4" max="4" width="40.33203125" style="101" customWidth="1"/>
    <col min="5" max="5" width="34.75" style="101" customWidth="1"/>
    <col min="6" max="6" width="21.83203125" style="101" customWidth="1"/>
    <col min="7" max="7" width="31.33203125" style="101" customWidth="1"/>
    <col min="8" max="8" width="21.83203125" style="19" customWidth="1"/>
    <col min="9" max="9" width="21.08203125" style="97" hidden="1" customWidth="1"/>
    <col min="10" max="10" width="21.08203125" style="97" customWidth="1"/>
    <col min="11" max="11" width="19.5" style="97" hidden="1" customWidth="1"/>
    <col min="12" max="12" width="19.5" style="97" customWidth="1"/>
    <col min="13" max="13" width="22.08203125" style="19" hidden="1" customWidth="1"/>
    <col min="14" max="15" width="13.58203125" style="19" customWidth="1"/>
    <col min="16" max="16" width="12.58203125" style="19" customWidth="1"/>
    <col min="17" max="28" width="13.58203125" style="19" customWidth="1"/>
    <col min="29" max="30" width="15.25" style="19" customWidth="1"/>
    <col min="31" max="35" width="13.58203125" style="19" customWidth="1"/>
    <col min="36" max="36" width="14.83203125" style="19" customWidth="1"/>
    <col min="37" max="38" width="13.58203125" style="19" customWidth="1"/>
    <col min="39" max="16384" width="11" style="19"/>
  </cols>
  <sheetData>
    <row r="1" spans="1:39" ht="38.25" customHeight="1" thickBot="1" x14ac:dyDescent="0.6">
      <c r="C1" s="100" t="s">
        <v>122</v>
      </c>
    </row>
    <row r="2" spans="1:39" ht="24" customHeight="1" thickBot="1" x14ac:dyDescent="0.5">
      <c r="C2" s="102" t="s">
        <v>42</v>
      </c>
      <c r="D2" s="141" t="s">
        <v>443</v>
      </c>
    </row>
    <row r="3" spans="1:39" ht="16" thickBot="1" x14ac:dyDescent="0.4">
      <c r="D3" s="103"/>
      <c r="I3" s="159">
        <v>0.18</v>
      </c>
      <c r="J3" s="99"/>
      <c r="K3" s="123"/>
      <c r="L3" s="154"/>
      <c r="R3" s="142" t="s">
        <v>56</v>
      </c>
      <c r="S3" s="143"/>
      <c r="T3" s="143"/>
      <c r="U3" s="143"/>
      <c r="V3" s="144"/>
      <c r="W3" s="145" t="s">
        <v>58</v>
      </c>
      <c r="X3" s="146"/>
      <c r="Y3" s="146"/>
      <c r="Z3" s="146"/>
      <c r="AA3" s="146"/>
      <c r="AB3" s="147" t="s">
        <v>60</v>
      </c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9"/>
    </row>
    <row r="4" spans="1:39" s="21" customFormat="1" ht="111" customHeight="1" thickBot="1" x14ac:dyDescent="0.4">
      <c r="A4" s="21" t="s">
        <v>92</v>
      </c>
      <c r="B4" s="21" t="s">
        <v>100</v>
      </c>
      <c r="C4" s="51" t="s">
        <v>6</v>
      </c>
      <c r="D4" s="52" t="s">
        <v>54</v>
      </c>
      <c r="E4" s="73" t="s">
        <v>91</v>
      </c>
      <c r="F4" s="51" t="s">
        <v>25</v>
      </c>
      <c r="G4" s="52" t="s">
        <v>2</v>
      </c>
      <c r="H4" s="53" t="s">
        <v>128</v>
      </c>
      <c r="I4" s="124" t="s">
        <v>45</v>
      </c>
      <c r="J4" s="124" t="s">
        <v>450</v>
      </c>
      <c r="K4" s="125" t="s">
        <v>43</v>
      </c>
      <c r="L4" s="125" t="s">
        <v>451</v>
      </c>
      <c r="M4" s="48" t="s">
        <v>93</v>
      </c>
      <c r="N4" s="74" t="s">
        <v>26</v>
      </c>
      <c r="O4" s="54" t="s">
        <v>47</v>
      </c>
      <c r="P4" s="49" t="s">
        <v>48</v>
      </c>
      <c r="Q4" s="50" t="s">
        <v>50</v>
      </c>
      <c r="R4" s="31" t="s">
        <v>68</v>
      </c>
      <c r="S4" s="32" t="s">
        <v>69</v>
      </c>
      <c r="T4" s="32" t="s">
        <v>70</v>
      </c>
      <c r="U4" s="32" t="s">
        <v>71</v>
      </c>
      <c r="V4" s="33" t="s">
        <v>72</v>
      </c>
      <c r="W4" s="22" t="s">
        <v>64</v>
      </c>
      <c r="X4" s="23" t="s">
        <v>65</v>
      </c>
      <c r="Y4" s="23" t="s">
        <v>66</v>
      </c>
      <c r="Z4" s="24" t="s">
        <v>73</v>
      </c>
      <c r="AA4" s="24" t="s">
        <v>74</v>
      </c>
      <c r="AB4" s="25" t="s">
        <v>61</v>
      </c>
      <c r="AC4" s="26" t="s">
        <v>62</v>
      </c>
      <c r="AD4" s="27" t="s">
        <v>75</v>
      </c>
      <c r="AE4" s="27" t="s">
        <v>76</v>
      </c>
      <c r="AF4" s="27" t="s">
        <v>77</v>
      </c>
      <c r="AG4" s="27" t="s">
        <v>78</v>
      </c>
      <c r="AH4" s="27" t="s">
        <v>79</v>
      </c>
      <c r="AI4" s="27" t="s">
        <v>65</v>
      </c>
      <c r="AJ4" s="27" t="s">
        <v>80</v>
      </c>
      <c r="AK4" s="26" t="s">
        <v>81</v>
      </c>
      <c r="AL4" s="26" t="s">
        <v>49</v>
      </c>
      <c r="AM4" s="28" t="s">
        <v>0</v>
      </c>
    </row>
    <row r="5" spans="1:39" s="55" customFormat="1" ht="48" customHeight="1" thickBot="1" x14ac:dyDescent="0.4">
      <c r="A5" s="40" t="str">
        <f t="shared" ref="A5:A132" si="0">$D$2</f>
        <v>Arbet Inc, dba NW Flooring Solutions</v>
      </c>
      <c r="B5" s="40" t="str">
        <f>_Carpet[[#This Row],[Sub-Category]]&amp;" "&amp;_Carpet[[#This Row],[Technical Specification]]</f>
        <v>Rolled Cut And Loop Carpet Moderate Use</v>
      </c>
      <c r="C5" s="104" t="s">
        <v>46</v>
      </c>
      <c r="D5" s="104" t="s">
        <v>7</v>
      </c>
      <c r="E5" s="75" t="str">
        <f>VLOOKUP(_Carpet[[#This Row],[Combo]],Sheet1!$F$1:$I$22,4,FALSE)</f>
        <v>Must have a minimum TARR rating of 2.5 and a maximum modification ratio of 4.7</v>
      </c>
      <c r="F5" s="105" t="s">
        <v>130</v>
      </c>
      <c r="G5" s="106"/>
      <c r="H5" s="78"/>
      <c r="I5" s="126"/>
      <c r="J5" s="150">
        <f t="shared" ref="J5:L36" si="1">(I5*$I$3)+I5</f>
        <v>0</v>
      </c>
      <c r="K5" s="127"/>
      <c r="L5" s="155">
        <f t="shared" ref="L5:L36" si="2">(K5*$I$3)+K5</f>
        <v>0</v>
      </c>
      <c r="M5" s="71" t="e">
        <f>SUM(#REF!)</f>
        <v>#REF!</v>
      </c>
      <c r="N5" s="46" t="s">
        <v>27</v>
      </c>
      <c r="O5" s="47"/>
      <c r="P5" s="47"/>
      <c r="Q5" s="67"/>
      <c r="R5" s="68" t="s">
        <v>367</v>
      </c>
      <c r="S5" s="68" t="s">
        <v>367</v>
      </c>
      <c r="T5" s="68" t="s">
        <v>367</v>
      </c>
      <c r="U5" s="68" t="s">
        <v>367</v>
      </c>
      <c r="V5" s="68" t="s">
        <v>368</v>
      </c>
      <c r="W5" s="68" t="s">
        <v>367</v>
      </c>
      <c r="X5" s="68" t="s">
        <v>367</v>
      </c>
      <c r="Y5" s="68" t="s">
        <v>367</v>
      </c>
      <c r="Z5" s="68" t="s">
        <v>367</v>
      </c>
      <c r="AA5" s="68" t="s">
        <v>367</v>
      </c>
      <c r="AB5" s="60" t="s">
        <v>368</v>
      </c>
      <c r="AC5" s="40" t="s">
        <v>369</v>
      </c>
      <c r="AD5" s="68" t="s">
        <v>367</v>
      </c>
      <c r="AE5" s="68" t="s">
        <v>367</v>
      </c>
      <c r="AF5" s="68" t="s">
        <v>367</v>
      </c>
      <c r="AG5" s="68" t="s">
        <v>367</v>
      </c>
      <c r="AH5" s="68" t="s">
        <v>367</v>
      </c>
      <c r="AI5" s="68" t="s">
        <v>367</v>
      </c>
      <c r="AJ5" s="68" t="s">
        <v>367</v>
      </c>
      <c r="AK5" s="40"/>
      <c r="AL5" s="40"/>
      <c r="AM5" s="44"/>
    </row>
    <row r="6" spans="1:39" s="55" customFormat="1" ht="48" customHeight="1" thickBot="1" x14ac:dyDescent="0.4">
      <c r="A6" s="57" t="str">
        <f>$D$2</f>
        <v>Arbet Inc, dba NW Flooring Solutions</v>
      </c>
      <c r="B6" s="40" t="str">
        <f>_Carpet[[#This Row],[Sub-Category]]&amp;" "&amp;_Carpet[[#This Row],[Technical Specification]]</f>
        <v xml:space="preserve"> </v>
      </c>
      <c r="C6" s="107"/>
      <c r="D6" s="107"/>
      <c r="E6" s="82" t="e">
        <f>VLOOKUP(_Carpet[[#This Row],[Combo]],Sheet1!$F$1:$I$22,4,FALSE)</f>
        <v>#N/A</v>
      </c>
      <c r="F6" s="108"/>
      <c r="G6" s="109" t="s">
        <v>147</v>
      </c>
      <c r="H6" s="36" t="s">
        <v>148</v>
      </c>
      <c r="I6" s="128">
        <v>12.69</v>
      </c>
      <c r="J6" s="151">
        <f t="shared" si="1"/>
        <v>14.9742</v>
      </c>
      <c r="K6" s="129">
        <v>22.46</v>
      </c>
      <c r="L6" s="151">
        <f t="shared" si="2"/>
        <v>26.502800000000001</v>
      </c>
      <c r="M6" s="83" t="e">
        <f>SUM(#REF!)</f>
        <v>#REF!</v>
      </c>
      <c r="N6" s="77"/>
      <c r="O6" s="47">
        <v>2.5</v>
      </c>
      <c r="P6" s="47">
        <v>2.2000000000000002</v>
      </c>
      <c r="Q6" s="67" t="s">
        <v>370</v>
      </c>
      <c r="R6" s="68" t="s">
        <v>367</v>
      </c>
      <c r="S6" s="68" t="s">
        <v>367</v>
      </c>
      <c r="T6" s="68" t="s">
        <v>367</v>
      </c>
      <c r="U6" s="68" t="s">
        <v>367</v>
      </c>
      <c r="V6" s="68" t="s">
        <v>368</v>
      </c>
      <c r="W6" s="68" t="s">
        <v>367</v>
      </c>
      <c r="X6" s="68" t="s">
        <v>367</v>
      </c>
      <c r="Y6" s="68" t="s">
        <v>367</v>
      </c>
      <c r="Z6" s="68" t="s">
        <v>367</v>
      </c>
      <c r="AA6" s="68" t="s">
        <v>367</v>
      </c>
      <c r="AB6" s="60" t="s">
        <v>368</v>
      </c>
      <c r="AC6" s="40" t="s">
        <v>369</v>
      </c>
      <c r="AD6" s="68" t="s">
        <v>367</v>
      </c>
      <c r="AE6" s="68" t="s">
        <v>367</v>
      </c>
      <c r="AF6" s="68" t="s">
        <v>367</v>
      </c>
      <c r="AG6" s="68" t="s">
        <v>367</v>
      </c>
      <c r="AH6" s="68" t="s">
        <v>367</v>
      </c>
      <c r="AI6" s="68" t="s">
        <v>367</v>
      </c>
      <c r="AJ6" s="68" t="s">
        <v>367</v>
      </c>
      <c r="AK6" s="40"/>
      <c r="AL6" s="40"/>
      <c r="AM6" s="44"/>
    </row>
    <row r="7" spans="1:39" s="55" customFormat="1" ht="48" customHeight="1" thickBot="1" x14ac:dyDescent="0.4">
      <c r="A7" s="57" t="str">
        <f>$D$2</f>
        <v>Arbet Inc, dba NW Flooring Solutions</v>
      </c>
      <c r="B7" s="40" t="str">
        <f>_Carpet[[#This Row],[Sub-Category]]&amp;" "&amp;_Carpet[[#This Row],[Technical Specification]]</f>
        <v xml:space="preserve"> </v>
      </c>
      <c r="C7" s="107"/>
      <c r="D7" s="107"/>
      <c r="E7" s="82" t="e">
        <f>VLOOKUP(_Carpet[[#This Row],[Combo]],Sheet1!$F$1:$I$22,4,FALSE)</f>
        <v>#N/A</v>
      </c>
      <c r="F7" s="108"/>
      <c r="G7" s="109" t="s">
        <v>361</v>
      </c>
      <c r="H7" s="36" t="s">
        <v>362</v>
      </c>
      <c r="I7" s="128">
        <v>10.69</v>
      </c>
      <c r="J7" s="151">
        <f t="shared" si="1"/>
        <v>12.6142</v>
      </c>
      <c r="K7" s="129">
        <v>20.46</v>
      </c>
      <c r="L7" s="129">
        <f t="shared" si="2"/>
        <v>24.142800000000001</v>
      </c>
      <c r="M7" s="83" t="e">
        <f>SUM(#REF!)</f>
        <v>#REF!</v>
      </c>
      <c r="N7" s="77"/>
      <c r="O7" s="47">
        <v>2.5</v>
      </c>
      <c r="P7" s="47">
        <v>2.5</v>
      </c>
      <c r="Q7" s="67" t="s">
        <v>370</v>
      </c>
      <c r="R7" s="68" t="s">
        <v>367</v>
      </c>
      <c r="S7" s="68" t="s">
        <v>367</v>
      </c>
      <c r="T7" s="68" t="s">
        <v>367</v>
      </c>
      <c r="U7" s="68" t="s">
        <v>367</v>
      </c>
      <c r="V7" s="68" t="s">
        <v>368</v>
      </c>
      <c r="W7" s="68" t="s">
        <v>367</v>
      </c>
      <c r="X7" s="68" t="s">
        <v>367</v>
      </c>
      <c r="Y7" s="68" t="s">
        <v>367</v>
      </c>
      <c r="Z7" s="68" t="s">
        <v>367</v>
      </c>
      <c r="AA7" s="68" t="s">
        <v>367</v>
      </c>
      <c r="AB7" s="60" t="s">
        <v>368</v>
      </c>
      <c r="AC7" s="40" t="s">
        <v>369</v>
      </c>
      <c r="AD7" s="68" t="s">
        <v>367</v>
      </c>
      <c r="AE7" s="68" t="s">
        <v>367</v>
      </c>
      <c r="AF7" s="68" t="s">
        <v>367</v>
      </c>
      <c r="AG7" s="68" t="s">
        <v>367</v>
      </c>
      <c r="AH7" s="68" t="s">
        <v>367</v>
      </c>
      <c r="AI7" s="68" t="s">
        <v>367</v>
      </c>
      <c r="AJ7" s="68" t="s">
        <v>367</v>
      </c>
      <c r="AK7" s="40">
        <v>40</v>
      </c>
      <c r="AL7" s="40">
        <v>40</v>
      </c>
      <c r="AM7" s="44"/>
    </row>
    <row r="8" spans="1:39" s="56" customFormat="1" ht="48" customHeight="1" thickBot="1" x14ac:dyDescent="0.4">
      <c r="A8" s="40" t="str">
        <f t="shared" si="0"/>
        <v>Arbet Inc, dba NW Flooring Solutions</v>
      </c>
      <c r="B8" s="40" t="str">
        <f>_Carpet[[#This Row],[Sub-Category]]&amp;" "&amp;_Carpet[[#This Row],[Technical Specification]]</f>
        <v>Rolled Cut And Loop Carpet Heavy Use</v>
      </c>
      <c r="C8" s="107" t="s">
        <v>46</v>
      </c>
      <c r="D8" s="107" t="s">
        <v>8</v>
      </c>
      <c r="E8" s="76" t="str">
        <f>VLOOKUP(_Carpet[[#This Row],[Combo]],Sheet1!$F$1:$I$22,4,FALSE)</f>
        <v>Must consist of nylon fiber, and meet have a minimum TARR rating of 3.0 and a maximum modification ratio of 2.8</v>
      </c>
      <c r="F8" s="108"/>
      <c r="G8" s="110"/>
      <c r="H8" s="70"/>
      <c r="I8" s="130"/>
      <c r="J8" s="152">
        <f t="shared" si="1"/>
        <v>0</v>
      </c>
      <c r="K8" s="129"/>
      <c r="L8" s="156">
        <f t="shared" si="2"/>
        <v>0</v>
      </c>
      <c r="M8" s="72" t="e">
        <f>SUM(#REF!)</f>
        <v>#REF!</v>
      </c>
      <c r="N8" s="41" t="s">
        <v>27</v>
      </c>
      <c r="O8" s="42"/>
      <c r="P8" s="42"/>
      <c r="Q8" s="67" t="s">
        <v>370</v>
      </c>
      <c r="R8" s="68" t="s">
        <v>367</v>
      </c>
      <c r="S8" s="68" t="s">
        <v>367</v>
      </c>
      <c r="T8" s="68" t="s">
        <v>367</v>
      </c>
      <c r="U8" s="68" t="s">
        <v>367</v>
      </c>
      <c r="V8" s="68" t="s">
        <v>368</v>
      </c>
      <c r="W8" s="68" t="s">
        <v>367</v>
      </c>
      <c r="X8" s="68" t="s">
        <v>367</v>
      </c>
      <c r="Y8" s="68" t="s">
        <v>367</v>
      </c>
      <c r="Z8" s="68" t="s">
        <v>367</v>
      </c>
      <c r="AA8" s="68" t="s">
        <v>367</v>
      </c>
      <c r="AB8" s="60" t="s">
        <v>368</v>
      </c>
      <c r="AC8" s="40" t="s">
        <v>369</v>
      </c>
      <c r="AD8" s="68" t="s">
        <v>367</v>
      </c>
      <c r="AE8" s="68" t="s">
        <v>367</v>
      </c>
      <c r="AF8" s="68" t="s">
        <v>367</v>
      </c>
      <c r="AG8" s="68" t="s">
        <v>367</v>
      </c>
      <c r="AH8" s="68" t="s">
        <v>367</v>
      </c>
      <c r="AI8" s="68" t="s">
        <v>367</v>
      </c>
      <c r="AJ8" s="68" t="s">
        <v>367</v>
      </c>
      <c r="AK8" s="40"/>
      <c r="AL8" s="40"/>
      <c r="AM8" s="44"/>
    </row>
    <row r="9" spans="1:39" s="56" customFormat="1" ht="48" customHeight="1" thickBot="1" x14ac:dyDescent="0.4">
      <c r="A9" s="57" t="str">
        <f>$D$2</f>
        <v>Arbet Inc, dba NW Flooring Solutions</v>
      </c>
      <c r="B9" s="40" t="str">
        <f>_Carpet[[#This Row],[Sub-Category]]&amp;" "&amp;_Carpet[[#This Row],[Technical Specification]]</f>
        <v xml:space="preserve"> </v>
      </c>
      <c r="C9" s="107"/>
      <c r="D9" s="107"/>
      <c r="E9" s="82" t="e">
        <f>VLOOKUP(_Carpet[[#This Row],[Combo]],Sheet1!$F$1:$I$22,4,FALSE)</f>
        <v>#N/A</v>
      </c>
      <c r="F9" s="108"/>
      <c r="G9" s="109" t="s">
        <v>144</v>
      </c>
      <c r="H9" s="36" t="s">
        <v>146</v>
      </c>
      <c r="I9" s="128">
        <v>13.79</v>
      </c>
      <c r="J9" s="151">
        <f t="shared" si="1"/>
        <v>16.272199999999998</v>
      </c>
      <c r="K9" s="129">
        <v>23.56</v>
      </c>
      <c r="L9" s="129">
        <f t="shared" si="2"/>
        <v>27.800799999999999</v>
      </c>
      <c r="M9" s="83" t="e">
        <f>SUM(#REF!)</f>
        <v>#REF!</v>
      </c>
      <c r="N9" s="77"/>
      <c r="O9" s="42">
        <v>3</v>
      </c>
      <c r="P9" s="42">
        <v>2.2000000000000002</v>
      </c>
      <c r="Q9" s="67" t="s">
        <v>370</v>
      </c>
      <c r="R9" s="68" t="s">
        <v>367</v>
      </c>
      <c r="S9" s="68" t="s">
        <v>367</v>
      </c>
      <c r="T9" s="68" t="s">
        <v>367</v>
      </c>
      <c r="U9" s="68" t="s">
        <v>367</v>
      </c>
      <c r="V9" s="68" t="s">
        <v>368</v>
      </c>
      <c r="W9" s="68" t="s">
        <v>367</v>
      </c>
      <c r="X9" s="68" t="s">
        <v>367</v>
      </c>
      <c r="Y9" s="68" t="s">
        <v>367</v>
      </c>
      <c r="Z9" s="68" t="s">
        <v>367</v>
      </c>
      <c r="AA9" s="68" t="s">
        <v>367</v>
      </c>
      <c r="AB9" s="60" t="s">
        <v>368</v>
      </c>
      <c r="AC9" s="40" t="s">
        <v>369</v>
      </c>
      <c r="AD9" s="68" t="s">
        <v>367</v>
      </c>
      <c r="AE9" s="68" t="s">
        <v>367</v>
      </c>
      <c r="AF9" s="68" t="s">
        <v>367</v>
      </c>
      <c r="AG9" s="68" t="s">
        <v>367</v>
      </c>
      <c r="AH9" s="68" t="s">
        <v>367</v>
      </c>
      <c r="AI9" s="68" t="s">
        <v>367</v>
      </c>
      <c r="AJ9" s="68" t="s">
        <v>367</v>
      </c>
      <c r="AK9" s="40"/>
      <c r="AL9" s="40">
        <v>39</v>
      </c>
      <c r="AM9" s="44"/>
    </row>
    <row r="10" spans="1:39" s="56" customFormat="1" ht="48" customHeight="1" thickBot="1" x14ac:dyDescent="0.4">
      <c r="A10" s="57" t="str">
        <f>$D$2</f>
        <v>Arbet Inc, dba NW Flooring Solutions</v>
      </c>
      <c r="B10" s="40" t="str">
        <f>_Carpet[[#This Row],[Sub-Category]]&amp;" "&amp;_Carpet[[#This Row],[Technical Specification]]</f>
        <v xml:space="preserve"> </v>
      </c>
      <c r="C10" s="107"/>
      <c r="D10" s="107"/>
      <c r="E10" s="82" t="e">
        <f>VLOOKUP(_Carpet[[#This Row],[Combo]],Sheet1!$F$1:$I$22,4,FALSE)</f>
        <v>#N/A</v>
      </c>
      <c r="F10" s="108"/>
      <c r="G10" s="109" t="s">
        <v>143</v>
      </c>
      <c r="H10" s="36" t="s">
        <v>145</v>
      </c>
      <c r="I10" s="128">
        <v>13.79</v>
      </c>
      <c r="J10" s="151">
        <f t="shared" si="1"/>
        <v>16.272199999999998</v>
      </c>
      <c r="K10" s="129">
        <v>23.56</v>
      </c>
      <c r="L10" s="129">
        <f t="shared" si="2"/>
        <v>27.800799999999999</v>
      </c>
      <c r="M10" s="83" t="e">
        <f>SUM(#REF!)</f>
        <v>#REF!</v>
      </c>
      <c r="N10" s="77"/>
      <c r="O10" s="42">
        <v>3</v>
      </c>
      <c r="P10" s="42">
        <v>2.2000000000000002</v>
      </c>
      <c r="Q10" s="67" t="s">
        <v>370</v>
      </c>
      <c r="R10" s="68" t="s">
        <v>367</v>
      </c>
      <c r="S10" s="68" t="s">
        <v>367</v>
      </c>
      <c r="T10" s="68" t="s">
        <v>367</v>
      </c>
      <c r="U10" s="68" t="s">
        <v>367</v>
      </c>
      <c r="V10" s="68" t="s">
        <v>368</v>
      </c>
      <c r="W10" s="68" t="s">
        <v>367</v>
      </c>
      <c r="X10" s="68" t="s">
        <v>367</v>
      </c>
      <c r="Y10" s="68" t="s">
        <v>367</v>
      </c>
      <c r="Z10" s="68" t="s">
        <v>367</v>
      </c>
      <c r="AA10" s="68" t="s">
        <v>367</v>
      </c>
      <c r="AB10" s="60" t="s">
        <v>368</v>
      </c>
      <c r="AC10" s="40" t="s">
        <v>369</v>
      </c>
      <c r="AD10" s="68" t="s">
        <v>367</v>
      </c>
      <c r="AE10" s="68" t="s">
        <v>367</v>
      </c>
      <c r="AF10" s="68" t="s">
        <v>367</v>
      </c>
      <c r="AG10" s="68" t="s">
        <v>367</v>
      </c>
      <c r="AH10" s="68" t="s">
        <v>367</v>
      </c>
      <c r="AI10" s="68" t="s">
        <v>367</v>
      </c>
      <c r="AJ10" s="68" t="s">
        <v>367</v>
      </c>
      <c r="AK10" s="40"/>
      <c r="AL10" s="40">
        <v>39</v>
      </c>
      <c r="AM10" s="44"/>
    </row>
    <row r="11" spans="1:39" s="56" customFormat="1" ht="48" customHeight="1" thickBot="1" x14ac:dyDescent="0.4">
      <c r="A11" s="57" t="str">
        <f>$D$2</f>
        <v>Arbet Inc, dba NW Flooring Solutions</v>
      </c>
      <c r="B11" s="40" t="str">
        <f>_Carpet[[#This Row],[Sub-Category]]&amp;" "&amp;_Carpet[[#This Row],[Technical Specification]]</f>
        <v xml:space="preserve"> </v>
      </c>
      <c r="C11" s="107"/>
      <c r="D11" s="107"/>
      <c r="E11" s="82" t="e">
        <f>VLOOKUP(_Carpet[[#This Row],[Combo]],Sheet1!$F$1:$I$22,4,FALSE)</f>
        <v>#N/A</v>
      </c>
      <c r="F11" s="108"/>
      <c r="G11" s="109" t="s">
        <v>149</v>
      </c>
      <c r="H11" s="36" t="s">
        <v>150</v>
      </c>
      <c r="I11" s="128">
        <v>15.69</v>
      </c>
      <c r="J11" s="151">
        <f t="shared" si="1"/>
        <v>18.514199999999999</v>
      </c>
      <c r="K11" s="129">
        <v>25.46</v>
      </c>
      <c r="L11" s="129">
        <f t="shared" si="2"/>
        <v>30.0428</v>
      </c>
      <c r="M11" s="83" t="e">
        <f>SUM(#REF!)</f>
        <v>#REF!</v>
      </c>
      <c r="N11" s="77"/>
      <c r="O11" s="42">
        <v>3</v>
      </c>
      <c r="P11" s="42">
        <v>2.2000000000000002</v>
      </c>
      <c r="Q11" s="67" t="s">
        <v>370</v>
      </c>
      <c r="R11" s="68" t="s">
        <v>367</v>
      </c>
      <c r="S11" s="68" t="s">
        <v>367</v>
      </c>
      <c r="T11" s="68" t="s">
        <v>367</v>
      </c>
      <c r="U11" s="68" t="s">
        <v>367</v>
      </c>
      <c r="V11" s="68" t="s">
        <v>368</v>
      </c>
      <c r="W11" s="68" t="s">
        <v>367</v>
      </c>
      <c r="X11" s="68" t="s">
        <v>367</v>
      </c>
      <c r="Y11" s="68" t="s">
        <v>367</v>
      </c>
      <c r="Z11" s="68" t="s">
        <v>367</v>
      </c>
      <c r="AA11" s="68" t="s">
        <v>367</v>
      </c>
      <c r="AB11" s="60" t="s">
        <v>368</v>
      </c>
      <c r="AC11" s="40" t="s">
        <v>369</v>
      </c>
      <c r="AD11" s="68" t="s">
        <v>367</v>
      </c>
      <c r="AE11" s="68" t="s">
        <v>367</v>
      </c>
      <c r="AF11" s="68" t="s">
        <v>367</v>
      </c>
      <c r="AG11" s="68" t="s">
        <v>367</v>
      </c>
      <c r="AH11" s="68" t="s">
        <v>367</v>
      </c>
      <c r="AI11" s="68" t="s">
        <v>367</v>
      </c>
      <c r="AJ11" s="68" t="s">
        <v>367</v>
      </c>
      <c r="AK11" s="40">
        <v>28</v>
      </c>
      <c r="AL11" s="40">
        <v>28</v>
      </c>
      <c r="AM11" s="44"/>
    </row>
    <row r="12" spans="1:39" s="56" customFormat="1" ht="48" customHeight="1" thickBot="1" x14ac:dyDescent="0.4">
      <c r="A12" s="40" t="str">
        <f t="shared" si="0"/>
        <v>Arbet Inc, dba NW Flooring Solutions</v>
      </c>
      <c r="B12" s="40" t="str">
        <f>_Carpet[[#This Row],[Sub-Category]]&amp;" "&amp;_Carpet[[#This Row],[Technical Specification]]</f>
        <v>Rolled Cut And Loop Carpet Severe Use</v>
      </c>
      <c r="C12" s="107" t="s">
        <v>46</v>
      </c>
      <c r="D12" s="107" t="s">
        <v>9</v>
      </c>
      <c r="E12" s="76" t="str">
        <f>VLOOKUP(_Carpet[[#This Row],[Combo]],Sheet1!$F$1:$I$22,4,FALSE)</f>
        <v>Must consist of nylon 6 or 6.6 fiber and have a minimum TARR rating of 3.5 and a maximum modification ratio of 2.2</v>
      </c>
      <c r="F12" s="111"/>
      <c r="G12" s="110"/>
      <c r="H12" s="70"/>
      <c r="I12" s="130"/>
      <c r="J12" s="152">
        <f t="shared" si="1"/>
        <v>0</v>
      </c>
      <c r="K12" s="129"/>
      <c r="L12" s="156">
        <f t="shared" si="2"/>
        <v>0</v>
      </c>
      <c r="M12" s="72" t="e">
        <f>SUM(#REF!)</f>
        <v>#REF!</v>
      </c>
      <c r="N12" s="41" t="s">
        <v>27</v>
      </c>
      <c r="O12" s="42"/>
      <c r="P12" s="42"/>
      <c r="Q12" s="67" t="s">
        <v>370</v>
      </c>
      <c r="R12" s="68" t="s">
        <v>367</v>
      </c>
      <c r="S12" s="68" t="s">
        <v>367</v>
      </c>
      <c r="T12" s="68" t="s">
        <v>367</v>
      </c>
      <c r="U12" s="68" t="s">
        <v>367</v>
      </c>
      <c r="V12" s="68" t="s">
        <v>368</v>
      </c>
      <c r="W12" s="68" t="s">
        <v>367</v>
      </c>
      <c r="X12" s="68" t="s">
        <v>367</v>
      </c>
      <c r="Y12" s="68" t="s">
        <v>367</v>
      </c>
      <c r="Z12" s="68" t="s">
        <v>367</v>
      </c>
      <c r="AA12" s="68" t="s">
        <v>367</v>
      </c>
      <c r="AB12" s="60" t="s">
        <v>368</v>
      </c>
      <c r="AC12" s="40" t="s">
        <v>369</v>
      </c>
      <c r="AD12" s="68" t="s">
        <v>367</v>
      </c>
      <c r="AE12" s="68" t="s">
        <v>367</v>
      </c>
      <c r="AF12" s="68" t="s">
        <v>367</v>
      </c>
      <c r="AG12" s="68" t="s">
        <v>367</v>
      </c>
      <c r="AH12" s="68" t="s">
        <v>367</v>
      </c>
      <c r="AI12" s="68" t="s">
        <v>367</v>
      </c>
      <c r="AJ12" s="68" t="s">
        <v>367</v>
      </c>
      <c r="AK12" s="40"/>
      <c r="AL12" s="40"/>
      <c r="AM12" s="44"/>
    </row>
    <row r="13" spans="1:39" s="56" customFormat="1" ht="48" customHeight="1" thickBot="1" x14ac:dyDescent="0.4">
      <c r="A13" s="57" t="str">
        <f>$D$2</f>
        <v>Arbet Inc, dba NW Flooring Solutions</v>
      </c>
      <c r="B13" s="40" t="str">
        <f>_Carpet[[#This Row],[Sub-Category]]&amp;" "&amp;_Carpet[[#This Row],[Technical Specification]]</f>
        <v xml:space="preserve"> </v>
      </c>
      <c r="C13" s="107"/>
      <c r="D13" s="107"/>
      <c r="E13" s="82" t="e">
        <f>VLOOKUP(_Carpet[[#This Row],[Combo]],Sheet1!$F$1:$I$22,4,FALSE)</f>
        <v>#N/A</v>
      </c>
      <c r="F13" s="108"/>
      <c r="G13" s="109" t="s">
        <v>353</v>
      </c>
      <c r="H13" s="36" t="s">
        <v>319</v>
      </c>
      <c r="I13" s="128">
        <v>15.19</v>
      </c>
      <c r="J13" s="151">
        <f t="shared" si="1"/>
        <v>17.924199999999999</v>
      </c>
      <c r="K13" s="129">
        <v>24.96</v>
      </c>
      <c r="L13" s="129">
        <f t="shared" si="2"/>
        <v>29.4528</v>
      </c>
      <c r="M13" s="83" t="e">
        <f>SUM(#REF!)</f>
        <v>#REF!</v>
      </c>
      <c r="N13" s="77"/>
      <c r="O13" s="42">
        <v>3.5</v>
      </c>
      <c r="P13" s="42">
        <v>2.2000000000000002</v>
      </c>
      <c r="Q13" s="67" t="s">
        <v>370</v>
      </c>
      <c r="R13" s="68" t="s">
        <v>367</v>
      </c>
      <c r="S13" s="68" t="s">
        <v>367</v>
      </c>
      <c r="T13" s="68" t="s">
        <v>367</v>
      </c>
      <c r="U13" s="68" t="s">
        <v>367</v>
      </c>
      <c r="V13" s="68" t="s">
        <v>368</v>
      </c>
      <c r="W13" s="68" t="s">
        <v>367</v>
      </c>
      <c r="X13" s="68" t="s">
        <v>367</v>
      </c>
      <c r="Y13" s="68" t="s">
        <v>367</v>
      </c>
      <c r="Z13" s="68" t="s">
        <v>367</v>
      </c>
      <c r="AA13" s="68" t="s">
        <v>367</v>
      </c>
      <c r="AB13" s="60" t="s">
        <v>368</v>
      </c>
      <c r="AC13" s="40" t="s">
        <v>369</v>
      </c>
      <c r="AD13" s="68" t="s">
        <v>367</v>
      </c>
      <c r="AE13" s="68" t="s">
        <v>367</v>
      </c>
      <c r="AF13" s="68" t="s">
        <v>367</v>
      </c>
      <c r="AG13" s="68" t="s">
        <v>367</v>
      </c>
      <c r="AH13" s="68" t="s">
        <v>367</v>
      </c>
      <c r="AI13" s="68" t="s">
        <v>367</v>
      </c>
      <c r="AJ13" s="68" t="s">
        <v>367</v>
      </c>
      <c r="AK13" s="40"/>
      <c r="AL13" s="40">
        <v>50</v>
      </c>
      <c r="AM13" s="44"/>
    </row>
    <row r="14" spans="1:39" s="56" customFormat="1" ht="48" customHeight="1" thickBot="1" x14ac:dyDescent="0.4">
      <c r="A14" s="57" t="str">
        <f>$D$2</f>
        <v>Arbet Inc, dba NW Flooring Solutions</v>
      </c>
      <c r="B14" s="40" t="str">
        <f>_Carpet[[#This Row],[Sub-Category]]&amp;" "&amp;_Carpet[[#This Row],[Technical Specification]]</f>
        <v xml:space="preserve"> </v>
      </c>
      <c r="C14" s="107"/>
      <c r="D14" s="107"/>
      <c r="E14" s="82" t="e">
        <f>VLOOKUP(_Carpet[[#This Row],[Combo]],Sheet1!$F$1:$I$22,4,FALSE)</f>
        <v>#N/A</v>
      </c>
      <c r="F14" s="108"/>
      <c r="G14" s="109" t="s">
        <v>354</v>
      </c>
      <c r="H14" s="36" t="s">
        <v>344</v>
      </c>
      <c r="I14" s="128">
        <v>15.19</v>
      </c>
      <c r="J14" s="151">
        <f t="shared" si="1"/>
        <v>17.924199999999999</v>
      </c>
      <c r="K14" s="129">
        <v>24.96</v>
      </c>
      <c r="L14" s="129">
        <f t="shared" si="2"/>
        <v>29.4528</v>
      </c>
      <c r="M14" s="83" t="e">
        <f>SUM(#REF!)</f>
        <v>#REF!</v>
      </c>
      <c r="N14" s="77"/>
      <c r="O14" s="42">
        <v>3.5</v>
      </c>
      <c r="P14" s="42">
        <v>2.2000000000000002</v>
      </c>
      <c r="Q14" s="67" t="s">
        <v>370</v>
      </c>
      <c r="R14" s="68" t="s">
        <v>367</v>
      </c>
      <c r="S14" s="68" t="s">
        <v>367</v>
      </c>
      <c r="T14" s="68" t="s">
        <v>367</v>
      </c>
      <c r="U14" s="68" t="s">
        <v>367</v>
      </c>
      <c r="V14" s="68" t="s">
        <v>368</v>
      </c>
      <c r="W14" s="68" t="s">
        <v>367</v>
      </c>
      <c r="X14" s="68" t="s">
        <v>367</v>
      </c>
      <c r="Y14" s="68" t="s">
        <v>367</v>
      </c>
      <c r="Z14" s="68" t="s">
        <v>367</v>
      </c>
      <c r="AA14" s="68" t="s">
        <v>367</v>
      </c>
      <c r="AB14" s="60" t="s">
        <v>368</v>
      </c>
      <c r="AC14" s="40" t="s">
        <v>369</v>
      </c>
      <c r="AD14" s="68" t="s">
        <v>367</v>
      </c>
      <c r="AE14" s="68" t="s">
        <v>367</v>
      </c>
      <c r="AF14" s="68" t="s">
        <v>367</v>
      </c>
      <c r="AG14" s="68" t="s">
        <v>367</v>
      </c>
      <c r="AH14" s="68" t="s">
        <v>367</v>
      </c>
      <c r="AI14" s="68" t="s">
        <v>367</v>
      </c>
      <c r="AJ14" s="68" t="s">
        <v>367</v>
      </c>
      <c r="AK14" s="40"/>
      <c r="AL14" s="40">
        <v>50</v>
      </c>
      <c r="AM14" s="44"/>
    </row>
    <row r="15" spans="1:39" s="56" customFormat="1" ht="48" customHeight="1" thickBot="1" x14ac:dyDescent="0.4">
      <c r="A15" s="57" t="str">
        <f>$D$2</f>
        <v>Arbet Inc, dba NW Flooring Solutions</v>
      </c>
      <c r="B15" s="40" t="str">
        <f>_Carpet[[#This Row],[Sub-Category]]&amp;" "&amp;_Carpet[[#This Row],[Technical Specification]]</f>
        <v xml:space="preserve"> </v>
      </c>
      <c r="C15" s="107"/>
      <c r="D15" s="107"/>
      <c r="E15" s="82" t="e">
        <f>VLOOKUP(_Carpet[[#This Row],[Combo]],Sheet1!$F$1:$I$22,4,FALSE)</f>
        <v>#N/A</v>
      </c>
      <c r="F15" s="108"/>
      <c r="G15" s="109" t="s">
        <v>355</v>
      </c>
      <c r="H15" s="36" t="s">
        <v>356</v>
      </c>
      <c r="I15" s="128">
        <v>15.19</v>
      </c>
      <c r="J15" s="151">
        <f t="shared" si="1"/>
        <v>17.924199999999999</v>
      </c>
      <c r="K15" s="129">
        <v>24.96</v>
      </c>
      <c r="L15" s="129">
        <f t="shared" si="2"/>
        <v>29.4528</v>
      </c>
      <c r="M15" s="83" t="e">
        <f>SUM(#REF!)</f>
        <v>#REF!</v>
      </c>
      <c r="N15" s="77"/>
      <c r="O15" s="42">
        <v>3.5</v>
      </c>
      <c r="P15" s="42">
        <v>2.2000000000000002</v>
      </c>
      <c r="Q15" s="67" t="s">
        <v>370</v>
      </c>
      <c r="R15" s="68" t="s">
        <v>367</v>
      </c>
      <c r="S15" s="68" t="s">
        <v>367</v>
      </c>
      <c r="T15" s="68" t="s">
        <v>367</v>
      </c>
      <c r="U15" s="68" t="s">
        <v>367</v>
      </c>
      <c r="V15" s="68" t="s">
        <v>368</v>
      </c>
      <c r="W15" s="68" t="s">
        <v>367</v>
      </c>
      <c r="X15" s="68" t="s">
        <v>367</v>
      </c>
      <c r="Y15" s="68" t="s">
        <v>367</v>
      </c>
      <c r="Z15" s="68" t="s">
        <v>367</v>
      </c>
      <c r="AA15" s="68" t="s">
        <v>367</v>
      </c>
      <c r="AB15" s="60" t="s">
        <v>368</v>
      </c>
      <c r="AC15" s="40" t="s">
        <v>369</v>
      </c>
      <c r="AD15" s="68" t="s">
        <v>367</v>
      </c>
      <c r="AE15" s="68" t="s">
        <v>367</v>
      </c>
      <c r="AF15" s="68" t="s">
        <v>367</v>
      </c>
      <c r="AG15" s="68" t="s">
        <v>367</v>
      </c>
      <c r="AH15" s="68" t="s">
        <v>367</v>
      </c>
      <c r="AI15" s="68" t="s">
        <v>367</v>
      </c>
      <c r="AJ15" s="68" t="s">
        <v>367</v>
      </c>
      <c r="AK15" s="40"/>
      <c r="AL15" s="40">
        <v>50</v>
      </c>
      <c r="AM15" s="44"/>
    </row>
    <row r="16" spans="1:39" s="56" customFormat="1" ht="48" customHeight="1" thickBot="1" x14ac:dyDescent="0.4">
      <c r="A16" s="57" t="str">
        <f>$D$2</f>
        <v>Arbet Inc, dba NW Flooring Solutions</v>
      </c>
      <c r="B16" s="40" t="str">
        <f>_Carpet[[#This Row],[Sub-Category]]&amp;" "&amp;_Carpet[[#This Row],[Technical Specification]]</f>
        <v xml:space="preserve"> </v>
      </c>
      <c r="C16" s="107"/>
      <c r="D16" s="107"/>
      <c r="E16" s="82" t="e">
        <f>VLOOKUP(_Carpet[[#This Row],[Combo]],Sheet1!$F$1:$I$22,4,FALSE)</f>
        <v>#N/A</v>
      </c>
      <c r="F16" s="108"/>
      <c r="G16" s="109" t="s">
        <v>357</v>
      </c>
      <c r="H16" s="36" t="s">
        <v>358</v>
      </c>
      <c r="I16" s="128">
        <v>15.19</v>
      </c>
      <c r="J16" s="151">
        <f t="shared" si="1"/>
        <v>17.924199999999999</v>
      </c>
      <c r="K16" s="129">
        <v>24.96</v>
      </c>
      <c r="L16" s="129">
        <f t="shared" si="2"/>
        <v>29.4528</v>
      </c>
      <c r="M16" s="83" t="e">
        <f>SUM(#REF!)</f>
        <v>#REF!</v>
      </c>
      <c r="N16" s="77"/>
      <c r="O16" s="42">
        <v>3.5</v>
      </c>
      <c r="P16" s="42">
        <v>2.2000000000000002</v>
      </c>
      <c r="Q16" s="67" t="s">
        <v>370</v>
      </c>
      <c r="R16" s="68" t="s">
        <v>367</v>
      </c>
      <c r="S16" s="68" t="s">
        <v>367</v>
      </c>
      <c r="T16" s="68" t="s">
        <v>367</v>
      </c>
      <c r="U16" s="68" t="s">
        <v>367</v>
      </c>
      <c r="V16" s="68" t="s">
        <v>368</v>
      </c>
      <c r="W16" s="68" t="s">
        <v>367</v>
      </c>
      <c r="X16" s="68" t="s">
        <v>367</v>
      </c>
      <c r="Y16" s="68" t="s">
        <v>367</v>
      </c>
      <c r="Z16" s="68" t="s">
        <v>367</v>
      </c>
      <c r="AA16" s="68" t="s">
        <v>367</v>
      </c>
      <c r="AB16" s="60" t="s">
        <v>368</v>
      </c>
      <c r="AC16" s="40" t="s">
        <v>369</v>
      </c>
      <c r="AD16" s="68" t="s">
        <v>367</v>
      </c>
      <c r="AE16" s="68" t="s">
        <v>367</v>
      </c>
      <c r="AF16" s="68" t="s">
        <v>367</v>
      </c>
      <c r="AG16" s="68" t="s">
        <v>367</v>
      </c>
      <c r="AH16" s="68" t="s">
        <v>367</v>
      </c>
      <c r="AI16" s="68" t="s">
        <v>367</v>
      </c>
      <c r="AJ16" s="68" t="s">
        <v>367</v>
      </c>
      <c r="AK16" s="40"/>
      <c r="AL16" s="40">
        <v>50</v>
      </c>
      <c r="AM16" s="44"/>
    </row>
    <row r="17" spans="1:39" s="56" customFormat="1" ht="48" customHeight="1" thickBot="1" x14ac:dyDescent="0.4">
      <c r="A17" s="40" t="str">
        <f t="shared" si="0"/>
        <v>Arbet Inc, dba NW Flooring Solutions</v>
      </c>
      <c r="B17" s="40" t="str">
        <f>_Carpet[[#This Row],[Sub-Category]]&amp;" "&amp;_Carpet[[#This Row],[Technical Specification]]</f>
        <v>Rolled Cut Pile Carpet Moderate Use</v>
      </c>
      <c r="C17" s="107" t="s">
        <v>3</v>
      </c>
      <c r="D17" s="107" t="s">
        <v>7</v>
      </c>
      <c r="E17" s="76" t="str">
        <f>VLOOKUP(_Carpet[[#This Row],[Combo]],Sheet1!$F$1:$I$22,4,FALSE)</f>
        <v>Must have a minimum TARR rating of 2.5 and a maximum modification ratio of 4.7</v>
      </c>
      <c r="F17" s="105"/>
      <c r="G17" s="110"/>
      <c r="H17" s="70"/>
      <c r="I17" s="130"/>
      <c r="J17" s="152">
        <f t="shared" si="1"/>
        <v>0</v>
      </c>
      <c r="K17" s="129"/>
      <c r="L17" s="156">
        <f t="shared" si="2"/>
        <v>0</v>
      </c>
      <c r="M17" s="72" t="e">
        <f>SUM(#REF!)</f>
        <v>#REF!</v>
      </c>
      <c r="N17" s="41" t="s">
        <v>27</v>
      </c>
      <c r="O17" s="42"/>
      <c r="P17" s="42"/>
      <c r="Q17" s="67" t="s">
        <v>370</v>
      </c>
      <c r="R17" s="68" t="s">
        <v>367</v>
      </c>
      <c r="S17" s="68" t="s">
        <v>367</v>
      </c>
      <c r="T17" s="68" t="s">
        <v>367</v>
      </c>
      <c r="U17" s="68" t="s">
        <v>367</v>
      </c>
      <c r="V17" s="68" t="s">
        <v>368</v>
      </c>
      <c r="W17" s="68" t="s">
        <v>367</v>
      </c>
      <c r="X17" s="68" t="s">
        <v>367</v>
      </c>
      <c r="Y17" s="68" t="s">
        <v>367</v>
      </c>
      <c r="Z17" s="68" t="s">
        <v>367</v>
      </c>
      <c r="AA17" s="68" t="s">
        <v>367</v>
      </c>
      <c r="AB17" s="60" t="s">
        <v>368</v>
      </c>
      <c r="AC17" s="40" t="s">
        <v>369</v>
      </c>
      <c r="AD17" s="68" t="s">
        <v>367</v>
      </c>
      <c r="AE17" s="68" t="s">
        <v>367</v>
      </c>
      <c r="AF17" s="68" t="s">
        <v>367</v>
      </c>
      <c r="AG17" s="68" t="s">
        <v>367</v>
      </c>
      <c r="AH17" s="68" t="s">
        <v>367</v>
      </c>
      <c r="AI17" s="68" t="s">
        <v>367</v>
      </c>
      <c r="AJ17" s="68" t="s">
        <v>367</v>
      </c>
      <c r="AK17" s="40"/>
      <c r="AL17" s="40"/>
      <c r="AM17" s="44"/>
    </row>
    <row r="18" spans="1:39" s="56" customFormat="1" ht="48" customHeight="1" thickBot="1" x14ac:dyDescent="0.4">
      <c r="A18" s="57" t="str">
        <f>$D$2</f>
        <v>Arbet Inc, dba NW Flooring Solutions</v>
      </c>
      <c r="B18" s="40" t="str">
        <f>_Carpet[[#This Row],[Sub-Category]]&amp;" "&amp;_Carpet[[#This Row],[Technical Specification]]</f>
        <v xml:space="preserve"> </v>
      </c>
      <c r="C18" s="107"/>
      <c r="D18" s="107"/>
      <c r="E18" s="82" t="e">
        <f>VLOOKUP(_Carpet[[#This Row],[Combo]],Sheet1!$F$1:$I$22,4,FALSE)</f>
        <v>#N/A</v>
      </c>
      <c r="F18" s="108"/>
      <c r="G18" s="109" t="s">
        <v>140</v>
      </c>
      <c r="H18" s="36" t="s">
        <v>285</v>
      </c>
      <c r="I18" s="128">
        <v>6.99</v>
      </c>
      <c r="J18" s="151">
        <f t="shared" si="1"/>
        <v>8.2482000000000006</v>
      </c>
      <c r="K18" s="129">
        <v>16.759999999999998</v>
      </c>
      <c r="L18" s="129">
        <f t="shared" si="2"/>
        <v>19.776799999999998</v>
      </c>
      <c r="M18" s="83" t="e">
        <f>SUM(#REF!)</f>
        <v>#REF!</v>
      </c>
      <c r="N18" s="77"/>
      <c r="O18" s="42">
        <v>2.5</v>
      </c>
      <c r="P18" s="42">
        <v>2.5</v>
      </c>
      <c r="Q18" s="67" t="s">
        <v>370</v>
      </c>
      <c r="R18" s="68" t="s">
        <v>367</v>
      </c>
      <c r="S18" s="68" t="s">
        <v>367</v>
      </c>
      <c r="T18" s="68" t="s">
        <v>367</v>
      </c>
      <c r="U18" s="68" t="s">
        <v>367</v>
      </c>
      <c r="V18" s="68" t="s">
        <v>368</v>
      </c>
      <c r="W18" s="68" t="s">
        <v>367</v>
      </c>
      <c r="X18" s="68" t="s">
        <v>367</v>
      </c>
      <c r="Y18" s="68" t="s">
        <v>367</v>
      </c>
      <c r="Z18" s="68" t="s">
        <v>367</v>
      </c>
      <c r="AA18" s="68" t="s">
        <v>367</v>
      </c>
      <c r="AB18" s="60" t="s">
        <v>368</v>
      </c>
      <c r="AC18" s="40" t="s">
        <v>369</v>
      </c>
      <c r="AD18" s="68" t="s">
        <v>367</v>
      </c>
      <c r="AE18" s="68" t="s">
        <v>367</v>
      </c>
      <c r="AF18" s="68" t="s">
        <v>367</v>
      </c>
      <c r="AG18" s="68" t="s">
        <v>367</v>
      </c>
      <c r="AH18" s="68" t="s">
        <v>367</v>
      </c>
      <c r="AI18" s="68" t="s">
        <v>367</v>
      </c>
      <c r="AJ18" s="68" t="s">
        <v>367</v>
      </c>
      <c r="AK18" s="40"/>
      <c r="AL18" s="40"/>
      <c r="AM18" s="44"/>
    </row>
    <row r="19" spans="1:39" s="56" customFormat="1" ht="48" customHeight="1" thickBot="1" x14ac:dyDescent="0.4">
      <c r="A19" s="57" t="str">
        <f>$D$2</f>
        <v>Arbet Inc, dba NW Flooring Solutions</v>
      </c>
      <c r="B19" s="40" t="str">
        <f>_Carpet[[#This Row],[Sub-Category]]&amp;" "&amp;_Carpet[[#This Row],[Technical Specification]]</f>
        <v xml:space="preserve"> </v>
      </c>
      <c r="C19" s="107"/>
      <c r="D19" s="107"/>
      <c r="E19" s="82" t="e">
        <f>VLOOKUP(_Carpet[[#This Row],[Combo]],Sheet1!$F$1:$I$22,4,FALSE)</f>
        <v>#N/A</v>
      </c>
      <c r="F19" s="108"/>
      <c r="G19" s="109" t="s">
        <v>286</v>
      </c>
      <c r="H19" s="36" t="s">
        <v>287</v>
      </c>
      <c r="I19" s="128">
        <v>6.99</v>
      </c>
      <c r="J19" s="151">
        <f t="shared" si="1"/>
        <v>8.2482000000000006</v>
      </c>
      <c r="K19" s="129">
        <v>16.759999999999998</v>
      </c>
      <c r="L19" s="129">
        <f t="shared" si="2"/>
        <v>19.776799999999998</v>
      </c>
      <c r="M19" s="83" t="e">
        <f>SUM(#REF!)</f>
        <v>#REF!</v>
      </c>
      <c r="N19" s="77"/>
      <c r="O19" s="42">
        <v>2.5</v>
      </c>
      <c r="P19" s="42">
        <v>2.5</v>
      </c>
      <c r="Q19" s="67" t="s">
        <v>370</v>
      </c>
      <c r="R19" s="68" t="s">
        <v>367</v>
      </c>
      <c r="S19" s="68" t="s">
        <v>367</v>
      </c>
      <c r="T19" s="68" t="s">
        <v>367</v>
      </c>
      <c r="U19" s="68" t="s">
        <v>367</v>
      </c>
      <c r="V19" s="68" t="s">
        <v>368</v>
      </c>
      <c r="W19" s="68" t="s">
        <v>367</v>
      </c>
      <c r="X19" s="68" t="s">
        <v>367</v>
      </c>
      <c r="Y19" s="68" t="s">
        <v>367</v>
      </c>
      <c r="Z19" s="68" t="s">
        <v>367</v>
      </c>
      <c r="AA19" s="68" t="s">
        <v>367</v>
      </c>
      <c r="AB19" s="60" t="s">
        <v>368</v>
      </c>
      <c r="AC19" s="40" t="s">
        <v>369</v>
      </c>
      <c r="AD19" s="68" t="s">
        <v>367</v>
      </c>
      <c r="AE19" s="68" t="s">
        <v>367</v>
      </c>
      <c r="AF19" s="68" t="s">
        <v>367</v>
      </c>
      <c r="AG19" s="68" t="s">
        <v>367</v>
      </c>
      <c r="AH19" s="68" t="s">
        <v>367</v>
      </c>
      <c r="AI19" s="68" t="s">
        <v>367</v>
      </c>
      <c r="AJ19" s="68" t="s">
        <v>367</v>
      </c>
      <c r="AK19" s="40"/>
      <c r="AL19" s="40"/>
      <c r="AM19" s="44"/>
    </row>
    <row r="20" spans="1:39" s="56" customFormat="1" ht="48" customHeight="1" thickBot="1" x14ac:dyDescent="0.4">
      <c r="A20" s="57" t="str">
        <f>$D$2</f>
        <v>Arbet Inc, dba NW Flooring Solutions</v>
      </c>
      <c r="B20" s="40" t="str">
        <f>_Carpet[[#This Row],[Sub-Category]]&amp;" "&amp;_Carpet[[#This Row],[Technical Specification]]</f>
        <v xml:space="preserve"> </v>
      </c>
      <c r="C20" s="107"/>
      <c r="D20" s="107"/>
      <c r="E20" s="82" t="e">
        <f>VLOOKUP(_Carpet[[#This Row],[Combo]],Sheet1!$F$1:$I$22,4,FALSE)</f>
        <v>#N/A</v>
      </c>
      <c r="F20" s="108"/>
      <c r="G20" s="109"/>
      <c r="H20" s="36"/>
      <c r="I20" s="128"/>
      <c r="J20" s="151">
        <f t="shared" si="1"/>
        <v>0</v>
      </c>
      <c r="K20" s="129"/>
      <c r="L20" s="129">
        <f t="shared" si="2"/>
        <v>0</v>
      </c>
      <c r="M20" s="83" t="e">
        <f>SUM(#REF!)</f>
        <v>#REF!</v>
      </c>
      <c r="N20" s="77"/>
      <c r="O20" s="42"/>
      <c r="P20" s="42"/>
      <c r="Q20" s="67" t="s">
        <v>370</v>
      </c>
      <c r="R20" s="68" t="s">
        <v>367</v>
      </c>
      <c r="S20" s="68" t="s">
        <v>367</v>
      </c>
      <c r="T20" s="68" t="s">
        <v>367</v>
      </c>
      <c r="U20" s="68" t="s">
        <v>367</v>
      </c>
      <c r="V20" s="68" t="s">
        <v>368</v>
      </c>
      <c r="W20" s="68" t="s">
        <v>367</v>
      </c>
      <c r="X20" s="68" t="s">
        <v>367</v>
      </c>
      <c r="Y20" s="68" t="s">
        <v>367</v>
      </c>
      <c r="Z20" s="68" t="s">
        <v>367</v>
      </c>
      <c r="AA20" s="68" t="s">
        <v>367</v>
      </c>
      <c r="AB20" s="60" t="s">
        <v>368</v>
      </c>
      <c r="AC20" s="40" t="s">
        <v>369</v>
      </c>
      <c r="AD20" s="68" t="s">
        <v>367</v>
      </c>
      <c r="AE20" s="68" t="s">
        <v>367</v>
      </c>
      <c r="AF20" s="68" t="s">
        <v>367</v>
      </c>
      <c r="AG20" s="68" t="s">
        <v>367</v>
      </c>
      <c r="AH20" s="68" t="s">
        <v>367</v>
      </c>
      <c r="AI20" s="68" t="s">
        <v>367</v>
      </c>
      <c r="AJ20" s="68" t="s">
        <v>367</v>
      </c>
      <c r="AK20" s="40"/>
      <c r="AL20" s="40"/>
      <c r="AM20" s="44"/>
    </row>
    <row r="21" spans="1:39" s="56" customFormat="1" ht="48" customHeight="1" thickBot="1" x14ac:dyDescent="0.4">
      <c r="A21" s="40" t="str">
        <f t="shared" si="0"/>
        <v>Arbet Inc, dba NW Flooring Solutions</v>
      </c>
      <c r="B21" s="40" t="str">
        <f>_Carpet[[#This Row],[Sub-Category]]&amp;" "&amp;_Carpet[[#This Row],[Technical Specification]]</f>
        <v>Rolled Cut Pile Carpet Heavy Use</v>
      </c>
      <c r="C21" s="107" t="s">
        <v>3</v>
      </c>
      <c r="D21" s="107" t="s">
        <v>8</v>
      </c>
      <c r="E21" s="76" t="str">
        <f>VLOOKUP(_Carpet[[#This Row],[Combo]],Sheet1!$F$1:$I$22,4,FALSE)</f>
        <v>Must consist of nylon fiber, and meet have a minimum TARR rating of 3.0 and a maximum modification ratio of 2.8</v>
      </c>
      <c r="F21" s="111"/>
      <c r="G21" s="110"/>
      <c r="H21" s="70"/>
      <c r="I21" s="130"/>
      <c r="J21" s="152">
        <f t="shared" si="1"/>
        <v>0</v>
      </c>
      <c r="K21" s="129"/>
      <c r="L21" s="156">
        <f t="shared" si="2"/>
        <v>0</v>
      </c>
      <c r="M21" s="72" t="e">
        <f>SUM(#REF!)</f>
        <v>#REF!</v>
      </c>
      <c r="N21" s="41" t="s">
        <v>27</v>
      </c>
      <c r="O21" s="42"/>
      <c r="P21" s="42"/>
      <c r="Q21" s="67" t="s">
        <v>370</v>
      </c>
      <c r="R21" s="68" t="s">
        <v>367</v>
      </c>
      <c r="S21" s="68" t="s">
        <v>367</v>
      </c>
      <c r="T21" s="68" t="s">
        <v>367</v>
      </c>
      <c r="U21" s="68" t="s">
        <v>367</v>
      </c>
      <c r="V21" s="68" t="s">
        <v>368</v>
      </c>
      <c r="W21" s="68" t="s">
        <v>367</v>
      </c>
      <c r="X21" s="68" t="s">
        <v>367</v>
      </c>
      <c r="Y21" s="68" t="s">
        <v>367</v>
      </c>
      <c r="Z21" s="68" t="s">
        <v>367</v>
      </c>
      <c r="AA21" s="68" t="s">
        <v>367</v>
      </c>
      <c r="AB21" s="60" t="s">
        <v>368</v>
      </c>
      <c r="AC21" s="40" t="s">
        <v>369</v>
      </c>
      <c r="AD21" s="68" t="s">
        <v>367</v>
      </c>
      <c r="AE21" s="68" t="s">
        <v>367</v>
      </c>
      <c r="AF21" s="68" t="s">
        <v>367</v>
      </c>
      <c r="AG21" s="68" t="s">
        <v>367</v>
      </c>
      <c r="AH21" s="68" t="s">
        <v>367</v>
      </c>
      <c r="AI21" s="68" t="s">
        <v>367</v>
      </c>
      <c r="AJ21" s="68" t="s">
        <v>367</v>
      </c>
      <c r="AK21" s="40"/>
      <c r="AL21" s="40"/>
      <c r="AM21" s="44"/>
    </row>
    <row r="22" spans="1:39" s="56" customFormat="1" ht="48" customHeight="1" thickBot="1" x14ac:dyDescent="0.4">
      <c r="A22" s="57" t="str">
        <f>$D$2</f>
        <v>Arbet Inc, dba NW Flooring Solutions</v>
      </c>
      <c r="B22" s="40" t="str">
        <f>_Carpet[[#This Row],[Sub-Category]]&amp;" "&amp;_Carpet[[#This Row],[Technical Specification]]</f>
        <v xml:space="preserve"> </v>
      </c>
      <c r="C22" s="107"/>
      <c r="D22" s="107"/>
      <c r="E22" s="82" t="e">
        <f>VLOOKUP(_Carpet[[#This Row],[Combo]],Sheet1!$F$1:$I$22,4,FALSE)</f>
        <v>#N/A</v>
      </c>
      <c r="F22" s="108"/>
      <c r="G22" s="109" t="s">
        <v>261</v>
      </c>
      <c r="H22" s="36" t="s">
        <v>264</v>
      </c>
      <c r="I22" s="128">
        <v>12.69</v>
      </c>
      <c r="J22" s="151">
        <f t="shared" si="1"/>
        <v>14.9742</v>
      </c>
      <c r="K22" s="129">
        <v>22.46</v>
      </c>
      <c r="L22" s="129">
        <f t="shared" si="2"/>
        <v>26.502800000000001</v>
      </c>
      <c r="M22" s="83" t="e">
        <f>SUM(#REF!)</f>
        <v>#REF!</v>
      </c>
      <c r="N22" s="77"/>
      <c r="O22" s="42">
        <v>3</v>
      </c>
      <c r="P22" s="42">
        <v>2.2000000000000002</v>
      </c>
      <c r="Q22" s="67" t="s">
        <v>370</v>
      </c>
      <c r="R22" s="68" t="s">
        <v>367</v>
      </c>
      <c r="S22" s="68" t="s">
        <v>367</v>
      </c>
      <c r="T22" s="68" t="s">
        <v>367</v>
      </c>
      <c r="U22" s="68" t="s">
        <v>367</v>
      </c>
      <c r="V22" s="68" t="s">
        <v>368</v>
      </c>
      <c r="W22" s="68" t="s">
        <v>367</v>
      </c>
      <c r="X22" s="68" t="s">
        <v>367</v>
      </c>
      <c r="Y22" s="68" t="s">
        <v>367</v>
      </c>
      <c r="Z22" s="68" t="s">
        <v>367</v>
      </c>
      <c r="AA22" s="68" t="s">
        <v>367</v>
      </c>
      <c r="AB22" s="60" t="s">
        <v>368</v>
      </c>
      <c r="AC22" s="40" t="s">
        <v>369</v>
      </c>
      <c r="AD22" s="68" t="s">
        <v>367</v>
      </c>
      <c r="AE22" s="68" t="s">
        <v>367</v>
      </c>
      <c r="AF22" s="68" t="s">
        <v>367</v>
      </c>
      <c r="AG22" s="68" t="s">
        <v>367</v>
      </c>
      <c r="AH22" s="68" t="s">
        <v>367</v>
      </c>
      <c r="AI22" s="68" t="s">
        <v>367</v>
      </c>
      <c r="AJ22" s="68" t="s">
        <v>367</v>
      </c>
      <c r="AK22" s="40"/>
      <c r="AL22" s="40">
        <v>31</v>
      </c>
      <c r="AM22" s="44"/>
    </row>
    <row r="23" spans="1:39" s="56" customFormat="1" ht="48" customHeight="1" thickBot="1" x14ac:dyDescent="0.4">
      <c r="A23" s="57" t="str">
        <f>$D$2</f>
        <v>Arbet Inc, dba NW Flooring Solutions</v>
      </c>
      <c r="B23" s="40" t="str">
        <f>_Carpet[[#This Row],[Sub-Category]]&amp;" "&amp;_Carpet[[#This Row],[Technical Specification]]</f>
        <v xml:space="preserve"> </v>
      </c>
      <c r="C23" s="107"/>
      <c r="D23" s="107"/>
      <c r="E23" s="82" t="e">
        <f>VLOOKUP(_Carpet[[#This Row],[Combo]],Sheet1!$F$1:$I$22,4,FALSE)</f>
        <v>#N/A</v>
      </c>
      <c r="F23" s="108"/>
      <c r="G23" s="109" t="s">
        <v>262</v>
      </c>
      <c r="H23" s="36" t="s">
        <v>265</v>
      </c>
      <c r="I23" s="128">
        <v>14.69</v>
      </c>
      <c r="J23" s="151">
        <f t="shared" si="1"/>
        <v>17.334199999999999</v>
      </c>
      <c r="K23" s="129">
        <v>24.46</v>
      </c>
      <c r="L23" s="129">
        <f t="shared" si="2"/>
        <v>28.8628</v>
      </c>
      <c r="M23" s="83" t="e">
        <f>SUM(#REF!)</f>
        <v>#REF!</v>
      </c>
      <c r="N23" s="77"/>
      <c r="O23" s="42">
        <v>3</v>
      </c>
      <c r="P23" s="42">
        <v>2.2000000000000002</v>
      </c>
      <c r="Q23" s="67" t="s">
        <v>370</v>
      </c>
      <c r="R23" s="68" t="s">
        <v>367</v>
      </c>
      <c r="S23" s="68" t="s">
        <v>367</v>
      </c>
      <c r="T23" s="68" t="s">
        <v>367</v>
      </c>
      <c r="U23" s="68" t="s">
        <v>367</v>
      </c>
      <c r="V23" s="68" t="s">
        <v>368</v>
      </c>
      <c r="W23" s="68" t="s">
        <v>367</v>
      </c>
      <c r="X23" s="68" t="s">
        <v>367</v>
      </c>
      <c r="Y23" s="68" t="s">
        <v>367</v>
      </c>
      <c r="Z23" s="68" t="s">
        <v>367</v>
      </c>
      <c r="AA23" s="68" t="s">
        <v>367</v>
      </c>
      <c r="AB23" s="60" t="s">
        <v>368</v>
      </c>
      <c r="AC23" s="40" t="s">
        <v>369</v>
      </c>
      <c r="AD23" s="68" t="s">
        <v>367</v>
      </c>
      <c r="AE23" s="68" t="s">
        <v>367</v>
      </c>
      <c r="AF23" s="68" t="s">
        <v>367</v>
      </c>
      <c r="AG23" s="68" t="s">
        <v>367</v>
      </c>
      <c r="AH23" s="68" t="s">
        <v>367</v>
      </c>
      <c r="AI23" s="68" t="s">
        <v>367</v>
      </c>
      <c r="AJ23" s="68" t="s">
        <v>367</v>
      </c>
      <c r="AK23" s="40"/>
      <c r="AL23" s="40">
        <v>28</v>
      </c>
      <c r="AM23" s="44"/>
    </row>
    <row r="24" spans="1:39" s="56" customFormat="1" ht="48" customHeight="1" thickBot="1" x14ac:dyDescent="0.4">
      <c r="A24" s="57" t="str">
        <f>$D$2</f>
        <v>Arbet Inc, dba NW Flooring Solutions</v>
      </c>
      <c r="B24" s="40" t="str">
        <f>_Carpet[[#This Row],[Sub-Category]]&amp;" "&amp;_Carpet[[#This Row],[Technical Specification]]</f>
        <v xml:space="preserve"> </v>
      </c>
      <c r="C24" s="107"/>
      <c r="D24" s="107"/>
      <c r="E24" s="82" t="e">
        <f>VLOOKUP(_Carpet[[#This Row],[Combo]],Sheet1!$F$1:$I$22,4,FALSE)</f>
        <v>#N/A</v>
      </c>
      <c r="F24" s="108"/>
      <c r="G24" s="109" t="s">
        <v>263</v>
      </c>
      <c r="H24" s="36" t="s">
        <v>266</v>
      </c>
      <c r="I24" s="128">
        <v>16.690000000000001</v>
      </c>
      <c r="J24" s="151">
        <f t="shared" si="1"/>
        <v>19.694200000000002</v>
      </c>
      <c r="K24" s="129">
        <v>26.46</v>
      </c>
      <c r="L24" s="129">
        <f t="shared" si="2"/>
        <v>31.222799999999999</v>
      </c>
      <c r="M24" s="83" t="e">
        <f>SUM(#REF!)</f>
        <v>#REF!</v>
      </c>
      <c r="N24" s="77"/>
      <c r="O24" s="42">
        <v>3</v>
      </c>
      <c r="P24" s="42">
        <v>2.2000000000000002</v>
      </c>
      <c r="Q24" s="67" t="s">
        <v>370</v>
      </c>
      <c r="R24" s="68" t="s">
        <v>367</v>
      </c>
      <c r="S24" s="68" t="s">
        <v>367</v>
      </c>
      <c r="T24" s="68" t="s">
        <v>367</v>
      </c>
      <c r="U24" s="68" t="s">
        <v>367</v>
      </c>
      <c r="V24" s="68" t="s">
        <v>368</v>
      </c>
      <c r="W24" s="68" t="s">
        <v>367</v>
      </c>
      <c r="X24" s="68" t="s">
        <v>367</v>
      </c>
      <c r="Y24" s="68" t="s">
        <v>367</v>
      </c>
      <c r="Z24" s="68" t="s">
        <v>367</v>
      </c>
      <c r="AA24" s="68" t="s">
        <v>367</v>
      </c>
      <c r="AB24" s="60" t="s">
        <v>368</v>
      </c>
      <c r="AC24" s="40" t="s">
        <v>369</v>
      </c>
      <c r="AD24" s="68" t="s">
        <v>367</v>
      </c>
      <c r="AE24" s="68" t="s">
        <v>367</v>
      </c>
      <c r="AF24" s="68" t="s">
        <v>367</v>
      </c>
      <c r="AG24" s="68" t="s">
        <v>367</v>
      </c>
      <c r="AH24" s="68" t="s">
        <v>367</v>
      </c>
      <c r="AI24" s="68" t="s">
        <v>367</v>
      </c>
      <c r="AJ24" s="68" t="s">
        <v>367</v>
      </c>
      <c r="AK24" s="40"/>
      <c r="AL24" s="40">
        <v>28</v>
      </c>
      <c r="AM24" s="44"/>
    </row>
    <row r="25" spans="1:39" s="56" customFormat="1" ht="48" customHeight="1" thickBot="1" x14ac:dyDescent="0.4">
      <c r="A25" s="57" t="str">
        <f>$D$2</f>
        <v>Arbet Inc, dba NW Flooring Solutions</v>
      </c>
      <c r="B25" s="40" t="str">
        <f>_Carpet[[#This Row],[Sub-Category]]&amp;" "&amp;_Carpet[[#This Row],[Technical Specification]]</f>
        <v xml:space="preserve"> </v>
      </c>
      <c r="C25" s="107"/>
      <c r="D25" s="107"/>
      <c r="E25" s="82" t="e">
        <f>VLOOKUP(_Carpet[[#This Row],[Combo]],Sheet1!$F$1:$I$22,4,FALSE)</f>
        <v>#N/A</v>
      </c>
      <c r="F25" s="108"/>
      <c r="G25" s="109" t="s">
        <v>343</v>
      </c>
      <c r="H25" s="36" t="s">
        <v>344</v>
      </c>
      <c r="I25" s="128">
        <v>15.34</v>
      </c>
      <c r="J25" s="151">
        <f t="shared" si="1"/>
        <v>18.101199999999999</v>
      </c>
      <c r="K25" s="129">
        <v>25.11</v>
      </c>
      <c r="L25" s="129">
        <f t="shared" si="2"/>
        <v>29.629799999999999</v>
      </c>
      <c r="M25" s="83" t="e">
        <f>SUM(#REF!)</f>
        <v>#REF!</v>
      </c>
      <c r="N25" s="77"/>
      <c r="O25" s="42">
        <v>3</v>
      </c>
      <c r="P25" s="42">
        <v>2.2000000000000002</v>
      </c>
      <c r="Q25" s="67" t="s">
        <v>370</v>
      </c>
      <c r="R25" s="68" t="s">
        <v>367</v>
      </c>
      <c r="S25" s="68" t="s">
        <v>367</v>
      </c>
      <c r="T25" s="68" t="s">
        <v>367</v>
      </c>
      <c r="U25" s="68" t="s">
        <v>367</v>
      </c>
      <c r="V25" s="68" t="s">
        <v>368</v>
      </c>
      <c r="W25" s="68" t="s">
        <v>367</v>
      </c>
      <c r="X25" s="68" t="s">
        <v>367</v>
      </c>
      <c r="Y25" s="68" t="s">
        <v>367</v>
      </c>
      <c r="Z25" s="68" t="s">
        <v>367</v>
      </c>
      <c r="AA25" s="68" t="s">
        <v>367</v>
      </c>
      <c r="AB25" s="60" t="s">
        <v>368</v>
      </c>
      <c r="AC25" s="40" t="s">
        <v>369</v>
      </c>
      <c r="AD25" s="68" t="s">
        <v>367</v>
      </c>
      <c r="AE25" s="68" t="s">
        <v>367</v>
      </c>
      <c r="AF25" s="68" t="s">
        <v>367</v>
      </c>
      <c r="AG25" s="68" t="s">
        <v>367</v>
      </c>
      <c r="AH25" s="68" t="s">
        <v>367</v>
      </c>
      <c r="AI25" s="68" t="s">
        <v>367</v>
      </c>
      <c r="AJ25" s="68" t="s">
        <v>367</v>
      </c>
      <c r="AK25" s="40"/>
      <c r="AL25" s="40">
        <v>33</v>
      </c>
      <c r="AM25" s="44"/>
    </row>
    <row r="26" spans="1:39" s="56" customFormat="1" ht="48" customHeight="1" thickBot="1" x14ac:dyDescent="0.4">
      <c r="A26" s="40" t="str">
        <f t="shared" si="0"/>
        <v>Arbet Inc, dba NW Flooring Solutions</v>
      </c>
      <c r="B26" s="40" t="str">
        <f>_Carpet[[#This Row],[Sub-Category]]&amp;" "&amp;_Carpet[[#This Row],[Technical Specification]]</f>
        <v>Rolled Cut Pile Carpet Severe Use</v>
      </c>
      <c r="C26" s="107" t="s">
        <v>3</v>
      </c>
      <c r="D26" s="107" t="s">
        <v>9</v>
      </c>
      <c r="E26" s="76" t="str">
        <f>VLOOKUP(_Carpet[[#This Row],[Combo]],Sheet1!$F$1:$I$22,4,FALSE)</f>
        <v>Must consist of nylon 6 or 6.6 fiber and have a minimum TARR rating of 3.5 and a maximum modification ratio of 2.2</v>
      </c>
      <c r="F26" s="111"/>
      <c r="G26" s="110"/>
      <c r="H26" s="70"/>
      <c r="I26" s="130"/>
      <c r="J26" s="152">
        <f t="shared" si="1"/>
        <v>0</v>
      </c>
      <c r="K26" s="129"/>
      <c r="L26" s="156">
        <f t="shared" si="2"/>
        <v>0</v>
      </c>
      <c r="M26" s="72" t="e">
        <f>SUM(#REF!)</f>
        <v>#REF!</v>
      </c>
      <c r="N26" s="41" t="s">
        <v>27</v>
      </c>
      <c r="O26" s="42"/>
      <c r="P26" s="42"/>
      <c r="Q26" s="67" t="s">
        <v>370</v>
      </c>
      <c r="R26" s="68" t="s">
        <v>367</v>
      </c>
      <c r="S26" s="68" t="s">
        <v>367</v>
      </c>
      <c r="T26" s="68" t="s">
        <v>367</v>
      </c>
      <c r="U26" s="68" t="s">
        <v>367</v>
      </c>
      <c r="V26" s="68" t="s">
        <v>368</v>
      </c>
      <c r="W26" s="68" t="s">
        <v>367</v>
      </c>
      <c r="X26" s="68" t="s">
        <v>367</v>
      </c>
      <c r="Y26" s="68" t="s">
        <v>367</v>
      </c>
      <c r="Z26" s="68" t="s">
        <v>367</v>
      </c>
      <c r="AA26" s="68" t="s">
        <v>367</v>
      </c>
      <c r="AB26" s="60" t="s">
        <v>368</v>
      </c>
      <c r="AC26" s="40" t="s">
        <v>369</v>
      </c>
      <c r="AD26" s="68" t="s">
        <v>367</v>
      </c>
      <c r="AE26" s="68" t="s">
        <v>367</v>
      </c>
      <c r="AF26" s="68" t="s">
        <v>367</v>
      </c>
      <c r="AG26" s="68" t="s">
        <v>367</v>
      </c>
      <c r="AH26" s="68" t="s">
        <v>367</v>
      </c>
      <c r="AI26" s="68" t="s">
        <v>367</v>
      </c>
      <c r="AJ26" s="68" t="s">
        <v>367</v>
      </c>
      <c r="AK26" s="40"/>
      <c r="AL26" s="40"/>
      <c r="AM26" s="44"/>
    </row>
    <row r="27" spans="1:39" s="56" customFormat="1" ht="48" customHeight="1" thickBot="1" x14ac:dyDescent="0.4">
      <c r="A27" s="57" t="str">
        <f t="shared" ref="A27:A53" si="3">$D$2</f>
        <v>Arbet Inc, dba NW Flooring Solutions</v>
      </c>
      <c r="B27" s="40" t="str">
        <f>_Carpet[[#This Row],[Sub-Category]]&amp;" "&amp;_Carpet[[#This Row],[Technical Specification]]</f>
        <v xml:space="preserve"> </v>
      </c>
      <c r="C27" s="107"/>
      <c r="D27" s="107"/>
      <c r="E27" s="82" t="e">
        <f>VLOOKUP(_Carpet[[#This Row],[Combo]],Sheet1!$F$1:$I$22,4,FALSE)</f>
        <v>#N/A</v>
      </c>
      <c r="F27" s="108"/>
      <c r="G27" s="109" t="s">
        <v>289</v>
      </c>
      <c r="H27" s="36" t="s">
        <v>290</v>
      </c>
      <c r="I27" s="128">
        <v>21.15</v>
      </c>
      <c r="J27" s="151">
        <f t="shared" si="1"/>
        <v>24.956999999999997</v>
      </c>
      <c r="K27" s="129">
        <v>30.919999999999998</v>
      </c>
      <c r="L27" s="129">
        <f t="shared" si="2"/>
        <v>36.485599999999998</v>
      </c>
      <c r="M27" s="83" t="e">
        <f>SUM(#REF!)</f>
        <v>#REF!</v>
      </c>
      <c r="N27" s="77"/>
      <c r="O27" s="42">
        <v>3.5</v>
      </c>
      <c r="P27" s="42">
        <v>2.2000000000000002</v>
      </c>
      <c r="Q27" s="67" t="s">
        <v>370</v>
      </c>
      <c r="R27" s="68" t="s">
        <v>367</v>
      </c>
      <c r="S27" s="68" t="s">
        <v>367</v>
      </c>
      <c r="T27" s="68" t="s">
        <v>367</v>
      </c>
      <c r="U27" s="68" t="s">
        <v>367</v>
      </c>
      <c r="V27" s="68" t="s">
        <v>368</v>
      </c>
      <c r="W27" s="68" t="s">
        <v>367</v>
      </c>
      <c r="X27" s="68" t="s">
        <v>367</v>
      </c>
      <c r="Y27" s="68" t="s">
        <v>367</v>
      </c>
      <c r="Z27" s="68" t="s">
        <v>367</v>
      </c>
      <c r="AA27" s="68" t="s">
        <v>367</v>
      </c>
      <c r="AB27" s="60" t="s">
        <v>368</v>
      </c>
      <c r="AC27" s="40" t="s">
        <v>369</v>
      </c>
      <c r="AD27" s="68" t="s">
        <v>367</v>
      </c>
      <c r="AE27" s="68" t="s">
        <v>367</v>
      </c>
      <c r="AF27" s="68" t="s">
        <v>367</v>
      </c>
      <c r="AG27" s="68" t="s">
        <v>367</v>
      </c>
      <c r="AH27" s="68" t="s">
        <v>367</v>
      </c>
      <c r="AI27" s="68" t="s">
        <v>367</v>
      </c>
      <c r="AJ27" s="68" t="s">
        <v>367</v>
      </c>
      <c r="AK27" s="40"/>
      <c r="AL27" s="40">
        <v>33</v>
      </c>
      <c r="AM27" s="44"/>
    </row>
    <row r="28" spans="1:39" s="56" customFormat="1" ht="48" customHeight="1" thickBot="1" x14ac:dyDescent="0.4">
      <c r="A28" s="57" t="str">
        <f t="shared" si="3"/>
        <v>Arbet Inc, dba NW Flooring Solutions</v>
      </c>
      <c r="B28" s="40" t="str">
        <f>_Carpet[[#This Row],[Sub-Category]]&amp;" "&amp;_Carpet[[#This Row],[Technical Specification]]</f>
        <v xml:space="preserve"> </v>
      </c>
      <c r="C28" s="107"/>
      <c r="D28" s="107"/>
      <c r="E28" s="82" t="e">
        <f>VLOOKUP(_Carpet[[#This Row],[Combo]],Sheet1!$F$1:$I$22,4,FALSE)</f>
        <v>#N/A</v>
      </c>
      <c r="F28" s="108"/>
      <c r="G28" s="109" t="s">
        <v>291</v>
      </c>
      <c r="H28" s="36" t="s">
        <v>292</v>
      </c>
      <c r="I28" s="128">
        <v>21.15</v>
      </c>
      <c r="J28" s="151">
        <f t="shared" si="1"/>
        <v>24.956999999999997</v>
      </c>
      <c r="K28" s="129">
        <v>30.919999999999998</v>
      </c>
      <c r="L28" s="129">
        <f t="shared" si="2"/>
        <v>36.485599999999998</v>
      </c>
      <c r="M28" s="83" t="e">
        <f>SUM(#REF!)</f>
        <v>#REF!</v>
      </c>
      <c r="N28" s="77"/>
      <c r="O28" s="42">
        <v>3.5</v>
      </c>
      <c r="P28" s="42">
        <v>2.2000000000000002</v>
      </c>
      <c r="Q28" s="67" t="s">
        <v>370</v>
      </c>
      <c r="R28" s="68" t="s">
        <v>367</v>
      </c>
      <c r="S28" s="68" t="s">
        <v>367</v>
      </c>
      <c r="T28" s="68" t="s">
        <v>367</v>
      </c>
      <c r="U28" s="68" t="s">
        <v>367</v>
      </c>
      <c r="V28" s="68" t="s">
        <v>368</v>
      </c>
      <c r="W28" s="68" t="s">
        <v>367</v>
      </c>
      <c r="X28" s="68" t="s">
        <v>367</v>
      </c>
      <c r="Y28" s="68" t="s">
        <v>367</v>
      </c>
      <c r="Z28" s="68" t="s">
        <v>367</v>
      </c>
      <c r="AA28" s="68" t="s">
        <v>367</v>
      </c>
      <c r="AB28" s="60" t="s">
        <v>368</v>
      </c>
      <c r="AC28" s="40" t="s">
        <v>369</v>
      </c>
      <c r="AD28" s="68" t="s">
        <v>367</v>
      </c>
      <c r="AE28" s="68" t="s">
        <v>367</v>
      </c>
      <c r="AF28" s="68" t="s">
        <v>367</v>
      </c>
      <c r="AG28" s="68" t="s">
        <v>367</v>
      </c>
      <c r="AH28" s="68" t="s">
        <v>367</v>
      </c>
      <c r="AI28" s="68" t="s">
        <v>367</v>
      </c>
      <c r="AJ28" s="68" t="s">
        <v>367</v>
      </c>
      <c r="AK28" s="40"/>
      <c r="AL28" s="40">
        <v>33</v>
      </c>
      <c r="AM28" s="44"/>
    </row>
    <row r="29" spans="1:39" s="56" customFormat="1" ht="48" customHeight="1" thickBot="1" x14ac:dyDescent="0.4">
      <c r="A29" s="57" t="str">
        <f t="shared" si="3"/>
        <v>Arbet Inc, dba NW Flooring Solutions</v>
      </c>
      <c r="B29" s="40" t="str">
        <f>_Carpet[[#This Row],[Sub-Category]]&amp;" "&amp;_Carpet[[#This Row],[Technical Specification]]</f>
        <v xml:space="preserve"> </v>
      </c>
      <c r="C29" s="107"/>
      <c r="D29" s="107"/>
      <c r="E29" s="82" t="e">
        <f>VLOOKUP(_Carpet[[#This Row],[Combo]],Sheet1!$F$1:$I$22,4,FALSE)</f>
        <v>#N/A</v>
      </c>
      <c r="F29" s="108"/>
      <c r="G29" s="109" t="s">
        <v>293</v>
      </c>
      <c r="H29" s="36" t="s">
        <v>294</v>
      </c>
      <c r="I29" s="128">
        <v>21.15</v>
      </c>
      <c r="J29" s="151">
        <f t="shared" si="1"/>
        <v>24.956999999999997</v>
      </c>
      <c r="K29" s="129">
        <v>30.919999999999998</v>
      </c>
      <c r="L29" s="129">
        <f t="shared" si="2"/>
        <v>36.485599999999998</v>
      </c>
      <c r="M29" s="83" t="e">
        <f>SUM(#REF!)</f>
        <v>#REF!</v>
      </c>
      <c r="N29" s="77"/>
      <c r="O29" s="42">
        <v>3.5</v>
      </c>
      <c r="P29" s="42">
        <v>2.2000000000000002</v>
      </c>
      <c r="Q29" s="67" t="s">
        <v>370</v>
      </c>
      <c r="R29" s="68" t="s">
        <v>367</v>
      </c>
      <c r="S29" s="68" t="s">
        <v>367</v>
      </c>
      <c r="T29" s="68" t="s">
        <v>367</v>
      </c>
      <c r="U29" s="68" t="s">
        <v>367</v>
      </c>
      <c r="V29" s="68" t="s">
        <v>368</v>
      </c>
      <c r="W29" s="68" t="s">
        <v>367</v>
      </c>
      <c r="X29" s="68" t="s">
        <v>367</v>
      </c>
      <c r="Y29" s="68" t="s">
        <v>367</v>
      </c>
      <c r="Z29" s="68" t="s">
        <v>367</v>
      </c>
      <c r="AA29" s="68" t="s">
        <v>367</v>
      </c>
      <c r="AB29" s="60" t="s">
        <v>368</v>
      </c>
      <c r="AC29" s="40" t="s">
        <v>369</v>
      </c>
      <c r="AD29" s="68" t="s">
        <v>367</v>
      </c>
      <c r="AE29" s="68" t="s">
        <v>367</v>
      </c>
      <c r="AF29" s="68" t="s">
        <v>367</v>
      </c>
      <c r="AG29" s="68" t="s">
        <v>367</v>
      </c>
      <c r="AH29" s="68" t="s">
        <v>367</v>
      </c>
      <c r="AI29" s="68" t="s">
        <v>367</v>
      </c>
      <c r="AJ29" s="68" t="s">
        <v>367</v>
      </c>
      <c r="AK29" s="40"/>
      <c r="AL29" s="40">
        <v>33</v>
      </c>
      <c r="AM29" s="44"/>
    </row>
    <row r="30" spans="1:39" s="56" customFormat="1" ht="48" customHeight="1" thickBot="1" x14ac:dyDescent="0.4">
      <c r="A30" s="57" t="str">
        <f t="shared" si="3"/>
        <v>Arbet Inc, dba NW Flooring Solutions</v>
      </c>
      <c r="B30" s="40" t="str">
        <f>_Carpet[[#This Row],[Sub-Category]]&amp;" "&amp;_Carpet[[#This Row],[Technical Specification]]</f>
        <v xml:space="preserve"> </v>
      </c>
      <c r="C30" s="107"/>
      <c r="D30" s="107"/>
      <c r="E30" s="82" t="e">
        <f>VLOOKUP(_Carpet[[#This Row],[Combo]],Sheet1!$F$1:$I$22,4,FALSE)</f>
        <v>#N/A</v>
      </c>
      <c r="F30" s="108"/>
      <c r="G30" s="109" t="s">
        <v>295</v>
      </c>
      <c r="H30" s="36" t="s">
        <v>319</v>
      </c>
      <c r="I30" s="128">
        <v>21.15</v>
      </c>
      <c r="J30" s="151">
        <f t="shared" si="1"/>
        <v>24.956999999999997</v>
      </c>
      <c r="K30" s="129">
        <v>30.919999999999998</v>
      </c>
      <c r="L30" s="129">
        <f t="shared" si="2"/>
        <v>36.485599999999998</v>
      </c>
      <c r="M30" s="83" t="e">
        <f>SUM(#REF!)</f>
        <v>#REF!</v>
      </c>
      <c r="N30" s="77"/>
      <c r="O30" s="42">
        <v>3.5</v>
      </c>
      <c r="P30" s="42">
        <v>2.2000000000000002</v>
      </c>
      <c r="Q30" s="67" t="s">
        <v>370</v>
      </c>
      <c r="R30" s="68" t="s">
        <v>367</v>
      </c>
      <c r="S30" s="68" t="s">
        <v>367</v>
      </c>
      <c r="T30" s="68" t="s">
        <v>367</v>
      </c>
      <c r="U30" s="68" t="s">
        <v>367</v>
      </c>
      <c r="V30" s="68" t="s">
        <v>368</v>
      </c>
      <c r="W30" s="68" t="s">
        <v>367</v>
      </c>
      <c r="X30" s="68" t="s">
        <v>367</v>
      </c>
      <c r="Y30" s="68" t="s">
        <v>367</v>
      </c>
      <c r="Z30" s="68" t="s">
        <v>367</v>
      </c>
      <c r="AA30" s="68" t="s">
        <v>367</v>
      </c>
      <c r="AB30" s="60" t="s">
        <v>368</v>
      </c>
      <c r="AC30" s="40" t="s">
        <v>369</v>
      </c>
      <c r="AD30" s="68" t="s">
        <v>367</v>
      </c>
      <c r="AE30" s="68" t="s">
        <v>367</v>
      </c>
      <c r="AF30" s="68" t="s">
        <v>367</v>
      </c>
      <c r="AG30" s="68" t="s">
        <v>367</v>
      </c>
      <c r="AH30" s="68" t="s">
        <v>367</v>
      </c>
      <c r="AI30" s="68" t="s">
        <v>367</v>
      </c>
      <c r="AJ30" s="68" t="s">
        <v>367</v>
      </c>
      <c r="AK30" s="40"/>
      <c r="AL30" s="40">
        <v>33</v>
      </c>
      <c r="AM30" s="44"/>
    </row>
    <row r="31" spans="1:39" s="56" customFormat="1" ht="48" customHeight="1" thickBot="1" x14ac:dyDescent="0.4">
      <c r="A31" s="57" t="str">
        <f t="shared" si="3"/>
        <v>Arbet Inc, dba NW Flooring Solutions</v>
      </c>
      <c r="B31" s="40" t="str">
        <f>_Carpet[[#This Row],[Sub-Category]]&amp;" "&amp;_Carpet[[#This Row],[Technical Specification]]</f>
        <v xml:space="preserve"> </v>
      </c>
      <c r="C31" s="107"/>
      <c r="D31" s="107"/>
      <c r="E31" s="82" t="e">
        <f>VLOOKUP(_Carpet[[#This Row],[Combo]],Sheet1!$F$1:$I$22,4,FALSE)</f>
        <v>#N/A</v>
      </c>
      <c r="F31" s="108"/>
      <c r="G31" s="109" t="s">
        <v>296</v>
      </c>
      <c r="H31" s="36" t="s">
        <v>320</v>
      </c>
      <c r="I31" s="128">
        <v>21.15</v>
      </c>
      <c r="J31" s="151">
        <f t="shared" si="1"/>
        <v>24.956999999999997</v>
      </c>
      <c r="K31" s="129">
        <v>30.919999999999998</v>
      </c>
      <c r="L31" s="129">
        <f t="shared" si="2"/>
        <v>36.485599999999998</v>
      </c>
      <c r="M31" s="83" t="e">
        <f>SUM(#REF!)</f>
        <v>#REF!</v>
      </c>
      <c r="N31" s="77"/>
      <c r="O31" s="42">
        <v>3.5</v>
      </c>
      <c r="P31" s="42">
        <v>2.2000000000000002</v>
      </c>
      <c r="Q31" s="67" t="s">
        <v>370</v>
      </c>
      <c r="R31" s="68" t="s">
        <v>367</v>
      </c>
      <c r="S31" s="68" t="s">
        <v>367</v>
      </c>
      <c r="T31" s="68" t="s">
        <v>367</v>
      </c>
      <c r="U31" s="68" t="s">
        <v>367</v>
      </c>
      <c r="V31" s="68" t="s">
        <v>368</v>
      </c>
      <c r="W31" s="68" t="s">
        <v>367</v>
      </c>
      <c r="X31" s="68" t="s">
        <v>367</v>
      </c>
      <c r="Y31" s="68" t="s">
        <v>367</v>
      </c>
      <c r="Z31" s="68" t="s">
        <v>367</v>
      </c>
      <c r="AA31" s="68" t="s">
        <v>367</v>
      </c>
      <c r="AB31" s="60" t="s">
        <v>368</v>
      </c>
      <c r="AC31" s="40" t="s">
        <v>369</v>
      </c>
      <c r="AD31" s="68" t="s">
        <v>367</v>
      </c>
      <c r="AE31" s="68" t="s">
        <v>367</v>
      </c>
      <c r="AF31" s="68" t="s">
        <v>367</v>
      </c>
      <c r="AG31" s="68" t="s">
        <v>367</v>
      </c>
      <c r="AH31" s="68" t="s">
        <v>367</v>
      </c>
      <c r="AI31" s="68" t="s">
        <v>367</v>
      </c>
      <c r="AJ31" s="68" t="s">
        <v>367</v>
      </c>
      <c r="AK31" s="40"/>
      <c r="AL31" s="40">
        <v>33</v>
      </c>
      <c r="AM31" s="44"/>
    </row>
    <row r="32" spans="1:39" s="56" customFormat="1" ht="48" customHeight="1" thickBot="1" x14ac:dyDescent="0.4">
      <c r="A32" s="57" t="str">
        <f t="shared" si="3"/>
        <v>Arbet Inc, dba NW Flooring Solutions</v>
      </c>
      <c r="B32" s="40" t="str">
        <f>_Carpet[[#This Row],[Sub-Category]]&amp;" "&amp;_Carpet[[#This Row],[Technical Specification]]</f>
        <v xml:space="preserve"> </v>
      </c>
      <c r="C32" s="107"/>
      <c r="D32" s="107"/>
      <c r="E32" s="82" t="e">
        <f>VLOOKUP(_Carpet[[#This Row],[Combo]],Sheet1!$F$1:$I$22,4,FALSE)</f>
        <v>#N/A</v>
      </c>
      <c r="F32" s="108"/>
      <c r="G32" s="109" t="s">
        <v>297</v>
      </c>
      <c r="H32" s="36" t="s">
        <v>321</v>
      </c>
      <c r="I32" s="128">
        <v>21.15</v>
      </c>
      <c r="J32" s="151">
        <f t="shared" si="1"/>
        <v>24.956999999999997</v>
      </c>
      <c r="K32" s="129">
        <v>30.919999999999998</v>
      </c>
      <c r="L32" s="129">
        <f t="shared" si="2"/>
        <v>36.485599999999998</v>
      </c>
      <c r="M32" s="83" t="e">
        <f>SUM(#REF!)</f>
        <v>#REF!</v>
      </c>
      <c r="N32" s="77"/>
      <c r="O32" s="42">
        <v>3.5</v>
      </c>
      <c r="P32" s="42">
        <v>2.2000000000000002</v>
      </c>
      <c r="Q32" s="67" t="s">
        <v>370</v>
      </c>
      <c r="R32" s="68" t="s">
        <v>367</v>
      </c>
      <c r="S32" s="68" t="s">
        <v>367</v>
      </c>
      <c r="T32" s="68" t="s">
        <v>367</v>
      </c>
      <c r="U32" s="68" t="s">
        <v>367</v>
      </c>
      <c r="V32" s="68" t="s">
        <v>368</v>
      </c>
      <c r="W32" s="68" t="s">
        <v>367</v>
      </c>
      <c r="X32" s="68" t="s">
        <v>367</v>
      </c>
      <c r="Y32" s="68" t="s">
        <v>367</v>
      </c>
      <c r="Z32" s="68" t="s">
        <v>367</v>
      </c>
      <c r="AA32" s="68" t="s">
        <v>367</v>
      </c>
      <c r="AB32" s="60" t="s">
        <v>368</v>
      </c>
      <c r="AC32" s="40" t="s">
        <v>369</v>
      </c>
      <c r="AD32" s="68" t="s">
        <v>367</v>
      </c>
      <c r="AE32" s="68" t="s">
        <v>367</v>
      </c>
      <c r="AF32" s="68" t="s">
        <v>367</v>
      </c>
      <c r="AG32" s="68" t="s">
        <v>367</v>
      </c>
      <c r="AH32" s="68" t="s">
        <v>367</v>
      </c>
      <c r="AI32" s="68" t="s">
        <v>367</v>
      </c>
      <c r="AJ32" s="68" t="s">
        <v>367</v>
      </c>
      <c r="AK32" s="40"/>
      <c r="AL32" s="40">
        <v>33</v>
      </c>
      <c r="AM32" s="44"/>
    </row>
    <row r="33" spans="1:39" s="56" customFormat="1" ht="48" customHeight="1" thickBot="1" x14ac:dyDescent="0.4">
      <c r="A33" s="57" t="str">
        <f t="shared" si="3"/>
        <v>Arbet Inc, dba NW Flooring Solutions</v>
      </c>
      <c r="B33" s="40" t="str">
        <f>_Carpet[[#This Row],[Sub-Category]]&amp;" "&amp;_Carpet[[#This Row],[Technical Specification]]</f>
        <v xml:space="preserve"> </v>
      </c>
      <c r="C33" s="107"/>
      <c r="D33" s="107"/>
      <c r="E33" s="82" t="e">
        <f>VLOOKUP(_Carpet[[#This Row],[Combo]],Sheet1!$F$1:$I$22,4,FALSE)</f>
        <v>#N/A</v>
      </c>
      <c r="F33" s="108"/>
      <c r="G33" s="109" t="s">
        <v>298</v>
      </c>
      <c r="H33" s="36" t="s">
        <v>322</v>
      </c>
      <c r="I33" s="128">
        <v>21.15</v>
      </c>
      <c r="J33" s="151">
        <f t="shared" si="1"/>
        <v>24.956999999999997</v>
      </c>
      <c r="K33" s="129">
        <v>30.919999999999998</v>
      </c>
      <c r="L33" s="129">
        <f t="shared" si="2"/>
        <v>36.485599999999998</v>
      </c>
      <c r="M33" s="83" t="e">
        <f>SUM(#REF!)</f>
        <v>#REF!</v>
      </c>
      <c r="N33" s="77"/>
      <c r="O33" s="42">
        <v>3.5</v>
      </c>
      <c r="P33" s="42">
        <v>2.2000000000000002</v>
      </c>
      <c r="Q33" s="67" t="s">
        <v>370</v>
      </c>
      <c r="R33" s="68" t="s">
        <v>367</v>
      </c>
      <c r="S33" s="68" t="s">
        <v>367</v>
      </c>
      <c r="T33" s="68" t="s">
        <v>367</v>
      </c>
      <c r="U33" s="68" t="s">
        <v>367</v>
      </c>
      <c r="V33" s="68" t="s">
        <v>368</v>
      </c>
      <c r="W33" s="68" t="s">
        <v>367</v>
      </c>
      <c r="X33" s="68" t="s">
        <v>367</v>
      </c>
      <c r="Y33" s="68" t="s">
        <v>367</v>
      </c>
      <c r="Z33" s="68" t="s">
        <v>367</v>
      </c>
      <c r="AA33" s="68" t="s">
        <v>367</v>
      </c>
      <c r="AB33" s="60" t="s">
        <v>368</v>
      </c>
      <c r="AC33" s="40" t="s">
        <v>369</v>
      </c>
      <c r="AD33" s="68" t="s">
        <v>367</v>
      </c>
      <c r="AE33" s="68" t="s">
        <v>367</v>
      </c>
      <c r="AF33" s="68" t="s">
        <v>367</v>
      </c>
      <c r="AG33" s="68" t="s">
        <v>367</v>
      </c>
      <c r="AH33" s="68" t="s">
        <v>367</v>
      </c>
      <c r="AI33" s="68" t="s">
        <v>367</v>
      </c>
      <c r="AJ33" s="68" t="s">
        <v>367</v>
      </c>
      <c r="AK33" s="40"/>
      <c r="AL33" s="40">
        <v>33</v>
      </c>
      <c r="AM33" s="44"/>
    </row>
    <row r="34" spans="1:39" s="56" customFormat="1" ht="48" customHeight="1" thickBot="1" x14ac:dyDescent="0.4">
      <c r="A34" s="57" t="str">
        <f t="shared" si="3"/>
        <v>Arbet Inc, dba NW Flooring Solutions</v>
      </c>
      <c r="B34" s="40" t="str">
        <f>_Carpet[[#This Row],[Sub-Category]]&amp;" "&amp;_Carpet[[#This Row],[Technical Specification]]</f>
        <v xml:space="preserve"> </v>
      </c>
      <c r="C34" s="107"/>
      <c r="D34" s="107"/>
      <c r="E34" s="82" t="e">
        <f>VLOOKUP(_Carpet[[#This Row],[Combo]],Sheet1!$F$1:$I$22,4,FALSE)</f>
        <v>#N/A</v>
      </c>
      <c r="F34" s="108"/>
      <c r="G34" s="109" t="s">
        <v>299</v>
      </c>
      <c r="H34" s="36" t="s">
        <v>323</v>
      </c>
      <c r="I34" s="128">
        <v>21.15</v>
      </c>
      <c r="J34" s="151">
        <f t="shared" si="1"/>
        <v>24.956999999999997</v>
      </c>
      <c r="K34" s="129">
        <v>30.919999999999998</v>
      </c>
      <c r="L34" s="129">
        <f t="shared" si="2"/>
        <v>36.485599999999998</v>
      </c>
      <c r="M34" s="83" t="e">
        <f>SUM(#REF!)</f>
        <v>#REF!</v>
      </c>
      <c r="N34" s="77"/>
      <c r="O34" s="42">
        <v>3.5</v>
      </c>
      <c r="P34" s="42">
        <v>2.2000000000000002</v>
      </c>
      <c r="Q34" s="67" t="s">
        <v>370</v>
      </c>
      <c r="R34" s="68" t="s">
        <v>367</v>
      </c>
      <c r="S34" s="68" t="s">
        <v>367</v>
      </c>
      <c r="T34" s="68" t="s">
        <v>367</v>
      </c>
      <c r="U34" s="68" t="s">
        <v>367</v>
      </c>
      <c r="V34" s="68" t="s">
        <v>368</v>
      </c>
      <c r="W34" s="68" t="s">
        <v>367</v>
      </c>
      <c r="X34" s="68" t="s">
        <v>367</v>
      </c>
      <c r="Y34" s="68" t="s">
        <v>367</v>
      </c>
      <c r="Z34" s="68" t="s">
        <v>367</v>
      </c>
      <c r="AA34" s="68" t="s">
        <v>367</v>
      </c>
      <c r="AB34" s="60" t="s">
        <v>368</v>
      </c>
      <c r="AC34" s="40" t="s">
        <v>369</v>
      </c>
      <c r="AD34" s="68" t="s">
        <v>367</v>
      </c>
      <c r="AE34" s="68" t="s">
        <v>367</v>
      </c>
      <c r="AF34" s="68" t="s">
        <v>367</v>
      </c>
      <c r="AG34" s="68" t="s">
        <v>367</v>
      </c>
      <c r="AH34" s="68" t="s">
        <v>367</v>
      </c>
      <c r="AI34" s="68" t="s">
        <v>367</v>
      </c>
      <c r="AJ34" s="68" t="s">
        <v>367</v>
      </c>
      <c r="AK34" s="40"/>
      <c r="AL34" s="40">
        <v>33</v>
      </c>
      <c r="AM34" s="44"/>
    </row>
    <row r="35" spans="1:39" s="56" customFormat="1" ht="48" customHeight="1" thickBot="1" x14ac:dyDescent="0.4">
      <c r="A35" s="57" t="str">
        <f t="shared" si="3"/>
        <v>Arbet Inc, dba NW Flooring Solutions</v>
      </c>
      <c r="B35" s="40" t="str">
        <f>_Carpet[[#This Row],[Sub-Category]]&amp;" "&amp;_Carpet[[#This Row],[Technical Specification]]</f>
        <v xml:space="preserve"> </v>
      </c>
      <c r="C35" s="107"/>
      <c r="D35" s="107"/>
      <c r="E35" s="82" t="e">
        <f>VLOOKUP(_Carpet[[#This Row],[Combo]],Sheet1!$F$1:$I$22,4,FALSE)</f>
        <v>#N/A</v>
      </c>
      <c r="F35" s="108"/>
      <c r="G35" s="109" t="s">
        <v>300</v>
      </c>
      <c r="H35" s="36" t="s">
        <v>324</v>
      </c>
      <c r="I35" s="128">
        <v>21.15</v>
      </c>
      <c r="J35" s="151">
        <f t="shared" si="1"/>
        <v>24.956999999999997</v>
      </c>
      <c r="K35" s="129">
        <v>30.919999999999998</v>
      </c>
      <c r="L35" s="129">
        <f t="shared" si="2"/>
        <v>36.485599999999998</v>
      </c>
      <c r="M35" s="83" t="e">
        <f>SUM(#REF!)</f>
        <v>#REF!</v>
      </c>
      <c r="N35" s="77"/>
      <c r="O35" s="42">
        <v>3.5</v>
      </c>
      <c r="P35" s="42">
        <v>2.2000000000000002</v>
      </c>
      <c r="Q35" s="67" t="s">
        <v>370</v>
      </c>
      <c r="R35" s="68" t="s">
        <v>367</v>
      </c>
      <c r="S35" s="68" t="s">
        <v>367</v>
      </c>
      <c r="T35" s="68" t="s">
        <v>367</v>
      </c>
      <c r="U35" s="68" t="s">
        <v>367</v>
      </c>
      <c r="V35" s="68" t="s">
        <v>368</v>
      </c>
      <c r="W35" s="68" t="s">
        <v>367</v>
      </c>
      <c r="X35" s="68" t="s">
        <v>367</v>
      </c>
      <c r="Y35" s="68" t="s">
        <v>367</v>
      </c>
      <c r="Z35" s="68" t="s">
        <v>367</v>
      </c>
      <c r="AA35" s="68" t="s">
        <v>367</v>
      </c>
      <c r="AB35" s="60" t="s">
        <v>368</v>
      </c>
      <c r="AC35" s="40" t="s">
        <v>369</v>
      </c>
      <c r="AD35" s="68" t="s">
        <v>367</v>
      </c>
      <c r="AE35" s="68" t="s">
        <v>367</v>
      </c>
      <c r="AF35" s="68" t="s">
        <v>367</v>
      </c>
      <c r="AG35" s="68" t="s">
        <v>367</v>
      </c>
      <c r="AH35" s="68" t="s">
        <v>367</v>
      </c>
      <c r="AI35" s="68" t="s">
        <v>367</v>
      </c>
      <c r="AJ35" s="68" t="s">
        <v>367</v>
      </c>
      <c r="AK35" s="40"/>
      <c r="AL35" s="40">
        <v>33</v>
      </c>
      <c r="AM35" s="44"/>
    </row>
    <row r="36" spans="1:39" s="56" customFormat="1" ht="48" customHeight="1" thickBot="1" x14ac:dyDescent="0.4">
      <c r="A36" s="57" t="str">
        <f t="shared" si="3"/>
        <v>Arbet Inc, dba NW Flooring Solutions</v>
      </c>
      <c r="B36" s="40" t="str">
        <f>_Carpet[[#This Row],[Sub-Category]]&amp;" "&amp;_Carpet[[#This Row],[Technical Specification]]</f>
        <v xml:space="preserve"> </v>
      </c>
      <c r="C36" s="107"/>
      <c r="D36" s="107"/>
      <c r="E36" s="82" t="e">
        <f>VLOOKUP(_Carpet[[#This Row],[Combo]],Sheet1!$F$1:$I$22,4,FALSE)</f>
        <v>#N/A</v>
      </c>
      <c r="F36" s="108"/>
      <c r="G36" s="109" t="s">
        <v>301</v>
      </c>
      <c r="H36" s="36" t="s">
        <v>325</v>
      </c>
      <c r="I36" s="128">
        <v>21.15</v>
      </c>
      <c r="J36" s="151">
        <f t="shared" si="1"/>
        <v>24.956999999999997</v>
      </c>
      <c r="K36" s="129">
        <v>30.919999999999998</v>
      </c>
      <c r="L36" s="129">
        <f t="shared" si="2"/>
        <v>36.485599999999998</v>
      </c>
      <c r="M36" s="83" t="e">
        <f>SUM(#REF!)</f>
        <v>#REF!</v>
      </c>
      <c r="N36" s="77"/>
      <c r="O36" s="42">
        <v>3.5</v>
      </c>
      <c r="P36" s="42">
        <v>2.2000000000000002</v>
      </c>
      <c r="Q36" s="67" t="s">
        <v>370</v>
      </c>
      <c r="R36" s="68" t="s">
        <v>367</v>
      </c>
      <c r="S36" s="68" t="s">
        <v>367</v>
      </c>
      <c r="T36" s="68" t="s">
        <v>367</v>
      </c>
      <c r="U36" s="68" t="s">
        <v>367</v>
      </c>
      <c r="V36" s="68" t="s">
        <v>368</v>
      </c>
      <c r="W36" s="68" t="s">
        <v>367</v>
      </c>
      <c r="X36" s="68" t="s">
        <v>367</v>
      </c>
      <c r="Y36" s="68" t="s">
        <v>367</v>
      </c>
      <c r="Z36" s="68" t="s">
        <v>367</v>
      </c>
      <c r="AA36" s="68" t="s">
        <v>367</v>
      </c>
      <c r="AB36" s="60" t="s">
        <v>368</v>
      </c>
      <c r="AC36" s="40" t="s">
        <v>369</v>
      </c>
      <c r="AD36" s="68" t="s">
        <v>367</v>
      </c>
      <c r="AE36" s="68" t="s">
        <v>367</v>
      </c>
      <c r="AF36" s="68" t="s">
        <v>367</v>
      </c>
      <c r="AG36" s="68" t="s">
        <v>367</v>
      </c>
      <c r="AH36" s="68" t="s">
        <v>367</v>
      </c>
      <c r="AI36" s="68" t="s">
        <v>367</v>
      </c>
      <c r="AJ36" s="68" t="s">
        <v>367</v>
      </c>
      <c r="AK36" s="40"/>
      <c r="AL36" s="40">
        <v>33</v>
      </c>
      <c r="AM36" s="44"/>
    </row>
    <row r="37" spans="1:39" s="56" customFormat="1" ht="48" customHeight="1" thickBot="1" x14ac:dyDescent="0.4">
      <c r="A37" s="57" t="str">
        <f t="shared" si="3"/>
        <v>Arbet Inc, dba NW Flooring Solutions</v>
      </c>
      <c r="B37" s="40" t="str">
        <f>_Carpet[[#This Row],[Sub-Category]]&amp;" "&amp;_Carpet[[#This Row],[Technical Specification]]</f>
        <v xml:space="preserve"> </v>
      </c>
      <c r="C37" s="107"/>
      <c r="D37" s="107"/>
      <c r="E37" s="82" t="e">
        <f>VLOOKUP(_Carpet[[#This Row],[Combo]],Sheet1!$F$1:$I$22,4,FALSE)</f>
        <v>#N/A</v>
      </c>
      <c r="F37" s="108"/>
      <c r="G37" s="109" t="s">
        <v>302</v>
      </c>
      <c r="H37" s="36" t="s">
        <v>326</v>
      </c>
      <c r="I37" s="128">
        <v>21.15</v>
      </c>
      <c r="J37" s="151">
        <f t="shared" ref="J37:J68" si="4">(I37*$I$3)+I37</f>
        <v>24.956999999999997</v>
      </c>
      <c r="K37" s="129">
        <v>30.919999999999998</v>
      </c>
      <c r="L37" s="129">
        <f t="shared" ref="L37:L68" si="5">(K37*$I$3)+K37</f>
        <v>36.485599999999998</v>
      </c>
      <c r="M37" s="83" t="e">
        <f>SUM(#REF!)</f>
        <v>#REF!</v>
      </c>
      <c r="N37" s="77"/>
      <c r="O37" s="42">
        <v>3.5</v>
      </c>
      <c r="P37" s="42">
        <v>2.2000000000000002</v>
      </c>
      <c r="Q37" s="67" t="s">
        <v>370</v>
      </c>
      <c r="R37" s="68" t="s">
        <v>367</v>
      </c>
      <c r="S37" s="68" t="s">
        <v>367</v>
      </c>
      <c r="T37" s="68" t="s">
        <v>367</v>
      </c>
      <c r="U37" s="68" t="s">
        <v>367</v>
      </c>
      <c r="V37" s="68" t="s">
        <v>368</v>
      </c>
      <c r="W37" s="68" t="s">
        <v>367</v>
      </c>
      <c r="X37" s="68" t="s">
        <v>367</v>
      </c>
      <c r="Y37" s="68" t="s">
        <v>367</v>
      </c>
      <c r="Z37" s="68" t="s">
        <v>367</v>
      </c>
      <c r="AA37" s="68" t="s">
        <v>367</v>
      </c>
      <c r="AB37" s="60" t="s">
        <v>368</v>
      </c>
      <c r="AC37" s="40" t="s">
        <v>369</v>
      </c>
      <c r="AD37" s="68" t="s">
        <v>367</v>
      </c>
      <c r="AE37" s="68" t="s">
        <v>367</v>
      </c>
      <c r="AF37" s="68" t="s">
        <v>367</v>
      </c>
      <c r="AG37" s="68" t="s">
        <v>367</v>
      </c>
      <c r="AH37" s="68" t="s">
        <v>367</v>
      </c>
      <c r="AI37" s="68" t="s">
        <v>367</v>
      </c>
      <c r="AJ37" s="68" t="s">
        <v>367</v>
      </c>
      <c r="AK37" s="40"/>
      <c r="AL37" s="40">
        <v>33</v>
      </c>
      <c r="AM37" s="44"/>
    </row>
    <row r="38" spans="1:39" s="56" customFormat="1" ht="48" customHeight="1" thickBot="1" x14ac:dyDescent="0.4">
      <c r="A38" s="57" t="str">
        <f t="shared" si="3"/>
        <v>Arbet Inc, dba NW Flooring Solutions</v>
      </c>
      <c r="B38" s="40" t="str">
        <f>_Carpet[[#This Row],[Sub-Category]]&amp;" "&amp;_Carpet[[#This Row],[Technical Specification]]</f>
        <v xml:space="preserve"> </v>
      </c>
      <c r="C38" s="107"/>
      <c r="D38" s="107"/>
      <c r="E38" s="82" t="e">
        <f>VLOOKUP(_Carpet[[#This Row],[Combo]],Sheet1!$F$1:$I$22,4,FALSE)</f>
        <v>#N/A</v>
      </c>
      <c r="F38" s="108"/>
      <c r="G38" s="109" t="s">
        <v>303</v>
      </c>
      <c r="H38" s="36" t="s">
        <v>327</v>
      </c>
      <c r="I38" s="128">
        <v>21.15</v>
      </c>
      <c r="J38" s="151">
        <f t="shared" si="4"/>
        <v>24.956999999999997</v>
      </c>
      <c r="K38" s="129">
        <v>30.919999999999998</v>
      </c>
      <c r="L38" s="129">
        <f t="shared" si="5"/>
        <v>36.485599999999998</v>
      </c>
      <c r="M38" s="83" t="e">
        <f>SUM(#REF!)</f>
        <v>#REF!</v>
      </c>
      <c r="N38" s="77"/>
      <c r="O38" s="42">
        <v>3.5</v>
      </c>
      <c r="P38" s="42">
        <v>2.2000000000000002</v>
      </c>
      <c r="Q38" s="67" t="s">
        <v>370</v>
      </c>
      <c r="R38" s="68" t="s">
        <v>367</v>
      </c>
      <c r="S38" s="68" t="s">
        <v>367</v>
      </c>
      <c r="T38" s="68" t="s">
        <v>367</v>
      </c>
      <c r="U38" s="68" t="s">
        <v>367</v>
      </c>
      <c r="V38" s="68" t="s">
        <v>368</v>
      </c>
      <c r="W38" s="68" t="s">
        <v>367</v>
      </c>
      <c r="X38" s="68" t="s">
        <v>367</v>
      </c>
      <c r="Y38" s="68" t="s">
        <v>367</v>
      </c>
      <c r="Z38" s="68" t="s">
        <v>367</v>
      </c>
      <c r="AA38" s="68" t="s">
        <v>367</v>
      </c>
      <c r="AB38" s="60" t="s">
        <v>368</v>
      </c>
      <c r="AC38" s="40" t="s">
        <v>369</v>
      </c>
      <c r="AD38" s="68" t="s">
        <v>367</v>
      </c>
      <c r="AE38" s="68" t="s">
        <v>367</v>
      </c>
      <c r="AF38" s="68" t="s">
        <v>367</v>
      </c>
      <c r="AG38" s="68" t="s">
        <v>367</v>
      </c>
      <c r="AH38" s="68" t="s">
        <v>367</v>
      </c>
      <c r="AI38" s="68" t="s">
        <v>367</v>
      </c>
      <c r="AJ38" s="68" t="s">
        <v>367</v>
      </c>
      <c r="AK38" s="40"/>
      <c r="AL38" s="40">
        <v>33</v>
      </c>
      <c r="AM38" s="44"/>
    </row>
    <row r="39" spans="1:39" s="56" customFormat="1" ht="48" customHeight="1" thickBot="1" x14ac:dyDescent="0.4">
      <c r="A39" s="57" t="str">
        <f t="shared" si="3"/>
        <v>Arbet Inc, dba NW Flooring Solutions</v>
      </c>
      <c r="B39" s="40" t="str">
        <f>_Carpet[[#This Row],[Sub-Category]]&amp;" "&amp;_Carpet[[#This Row],[Technical Specification]]</f>
        <v xml:space="preserve"> </v>
      </c>
      <c r="C39" s="107"/>
      <c r="D39" s="107"/>
      <c r="E39" s="82" t="e">
        <f>VLOOKUP(_Carpet[[#This Row],[Combo]],Sheet1!$F$1:$I$22,4,FALSE)</f>
        <v>#N/A</v>
      </c>
      <c r="F39" s="108"/>
      <c r="G39" s="109" t="s">
        <v>304</v>
      </c>
      <c r="H39" s="36" t="s">
        <v>328</v>
      </c>
      <c r="I39" s="128">
        <v>21.15</v>
      </c>
      <c r="J39" s="151">
        <f t="shared" si="4"/>
        <v>24.956999999999997</v>
      </c>
      <c r="K39" s="129">
        <v>30.919999999999998</v>
      </c>
      <c r="L39" s="129">
        <f t="shared" si="5"/>
        <v>36.485599999999998</v>
      </c>
      <c r="M39" s="83" t="e">
        <f>SUM(#REF!)</f>
        <v>#REF!</v>
      </c>
      <c r="N39" s="77"/>
      <c r="O39" s="42">
        <v>3.5</v>
      </c>
      <c r="P39" s="42">
        <v>2.2000000000000002</v>
      </c>
      <c r="Q39" s="67" t="s">
        <v>370</v>
      </c>
      <c r="R39" s="68" t="s">
        <v>367</v>
      </c>
      <c r="S39" s="68" t="s">
        <v>367</v>
      </c>
      <c r="T39" s="68" t="s">
        <v>367</v>
      </c>
      <c r="U39" s="68" t="s">
        <v>367</v>
      </c>
      <c r="V39" s="68" t="s">
        <v>368</v>
      </c>
      <c r="W39" s="68" t="s">
        <v>367</v>
      </c>
      <c r="X39" s="68" t="s">
        <v>367</v>
      </c>
      <c r="Y39" s="68" t="s">
        <v>367</v>
      </c>
      <c r="Z39" s="68" t="s">
        <v>367</v>
      </c>
      <c r="AA39" s="68" t="s">
        <v>367</v>
      </c>
      <c r="AB39" s="60" t="s">
        <v>368</v>
      </c>
      <c r="AC39" s="40" t="s">
        <v>369</v>
      </c>
      <c r="AD39" s="68" t="s">
        <v>367</v>
      </c>
      <c r="AE39" s="68" t="s">
        <v>367</v>
      </c>
      <c r="AF39" s="68" t="s">
        <v>367</v>
      </c>
      <c r="AG39" s="68" t="s">
        <v>367</v>
      </c>
      <c r="AH39" s="68" t="s">
        <v>367</v>
      </c>
      <c r="AI39" s="68" t="s">
        <v>367</v>
      </c>
      <c r="AJ39" s="68" t="s">
        <v>367</v>
      </c>
      <c r="AK39" s="40"/>
      <c r="AL39" s="40">
        <v>33</v>
      </c>
      <c r="AM39" s="44"/>
    </row>
    <row r="40" spans="1:39" s="56" customFormat="1" ht="48" customHeight="1" thickBot="1" x14ac:dyDescent="0.4">
      <c r="A40" s="57" t="str">
        <f t="shared" si="3"/>
        <v>Arbet Inc, dba NW Flooring Solutions</v>
      </c>
      <c r="B40" s="40" t="str">
        <f>_Carpet[[#This Row],[Sub-Category]]&amp;" "&amp;_Carpet[[#This Row],[Technical Specification]]</f>
        <v xml:space="preserve"> </v>
      </c>
      <c r="C40" s="107"/>
      <c r="D40" s="107"/>
      <c r="E40" s="82" t="e">
        <f>VLOOKUP(_Carpet[[#This Row],[Combo]],Sheet1!$F$1:$I$22,4,FALSE)</f>
        <v>#N/A</v>
      </c>
      <c r="F40" s="108"/>
      <c r="G40" s="109" t="s">
        <v>305</v>
      </c>
      <c r="H40" s="36" t="s">
        <v>329</v>
      </c>
      <c r="I40" s="128">
        <v>21.15</v>
      </c>
      <c r="J40" s="151">
        <f t="shared" si="4"/>
        <v>24.956999999999997</v>
      </c>
      <c r="K40" s="129">
        <v>30.919999999999998</v>
      </c>
      <c r="L40" s="129">
        <f t="shared" si="5"/>
        <v>36.485599999999998</v>
      </c>
      <c r="M40" s="83" t="e">
        <f>SUM(#REF!)</f>
        <v>#REF!</v>
      </c>
      <c r="N40" s="77"/>
      <c r="O40" s="42">
        <v>3.5</v>
      </c>
      <c r="P40" s="42">
        <v>2.2000000000000002</v>
      </c>
      <c r="Q40" s="67" t="s">
        <v>370</v>
      </c>
      <c r="R40" s="68" t="s">
        <v>367</v>
      </c>
      <c r="S40" s="68" t="s">
        <v>367</v>
      </c>
      <c r="T40" s="68" t="s">
        <v>367</v>
      </c>
      <c r="U40" s="68" t="s">
        <v>367</v>
      </c>
      <c r="V40" s="68" t="s">
        <v>368</v>
      </c>
      <c r="W40" s="68" t="s">
        <v>367</v>
      </c>
      <c r="X40" s="68" t="s">
        <v>367</v>
      </c>
      <c r="Y40" s="68" t="s">
        <v>367</v>
      </c>
      <c r="Z40" s="68" t="s">
        <v>367</v>
      </c>
      <c r="AA40" s="68" t="s">
        <v>367</v>
      </c>
      <c r="AB40" s="60" t="s">
        <v>368</v>
      </c>
      <c r="AC40" s="40" t="s">
        <v>369</v>
      </c>
      <c r="AD40" s="68" t="s">
        <v>367</v>
      </c>
      <c r="AE40" s="68" t="s">
        <v>367</v>
      </c>
      <c r="AF40" s="68" t="s">
        <v>367</v>
      </c>
      <c r="AG40" s="68" t="s">
        <v>367</v>
      </c>
      <c r="AH40" s="68" t="s">
        <v>367</v>
      </c>
      <c r="AI40" s="68" t="s">
        <v>367</v>
      </c>
      <c r="AJ40" s="68" t="s">
        <v>367</v>
      </c>
      <c r="AK40" s="40"/>
      <c r="AL40" s="40">
        <v>33</v>
      </c>
      <c r="AM40" s="44"/>
    </row>
    <row r="41" spans="1:39" s="56" customFormat="1" ht="48" customHeight="1" thickBot="1" x14ac:dyDescent="0.4">
      <c r="A41" s="57" t="str">
        <f t="shared" si="3"/>
        <v>Arbet Inc, dba NW Flooring Solutions</v>
      </c>
      <c r="B41" s="40" t="str">
        <f>_Carpet[[#This Row],[Sub-Category]]&amp;" "&amp;_Carpet[[#This Row],[Technical Specification]]</f>
        <v xml:space="preserve"> </v>
      </c>
      <c r="C41" s="107"/>
      <c r="D41" s="107"/>
      <c r="E41" s="82" t="e">
        <f>VLOOKUP(_Carpet[[#This Row],[Combo]],Sheet1!$F$1:$I$22,4,FALSE)</f>
        <v>#N/A</v>
      </c>
      <c r="F41" s="108"/>
      <c r="G41" s="109" t="s">
        <v>306</v>
      </c>
      <c r="H41" s="36" t="s">
        <v>330</v>
      </c>
      <c r="I41" s="128">
        <v>21.15</v>
      </c>
      <c r="J41" s="151">
        <f t="shared" si="4"/>
        <v>24.956999999999997</v>
      </c>
      <c r="K41" s="129">
        <v>30.919999999999998</v>
      </c>
      <c r="L41" s="129">
        <f t="shared" si="5"/>
        <v>36.485599999999998</v>
      </c>
      <c r="M41" s="83" t="e">
        <f>SUM(#REF!)</f>
        <v>#REF!</v>
      </c>
      <c r="N41" s="77"/>
      <c r="O41" s="42">
        <v>3.5</v>
      </c>
      <c r="P41" s="42">
        <v>2.2000000000000002</v>
      </c>
      <c r="Q41" s="67" t="s">
        <v>370</v>
      </c>
      <c r="R41" s="68" t="s">
        <v>367</v>
      </c>
      <c r="S41" s="68" t="s">
        <v>367</v>
      </c>
      <c r="T41" s="68" t="s">
        <v>367</v>
      </c>
      <c r="U41" s="68" t="s">
        <v>367</v>
      </c>
      <c r="V41" s="68" t="s">
        <v>368</v>
      </c>
      <c r="W41" s="68" t="s">
        <v>367</v>
      </c>
      <c r="X41" s="68" t="s">
        <v>367</v>
      </c>
      <c r="Y41" s="68" t="s">
        <v>367</v>
      </c>
      <c r="Z41" s="68" t="s">
        <v>367</v>
      </c>
      <c r="AA41" s="68" t="s">
        <v>367</v>
      </c>
      <c r="AB41" s="60" t="s">
        <v>368</v>
      </c>
      <c r="AC41" s="40" t="s">
        <v>369</v>
      </c>
      <c r="AD41" s="68" t="s">
        <v>367</v>
      </c>
      <c r="AE41" s="68" t="s">
        <v>367</v>
      </c>
      <c r="AF41" s="68" t="s">
        <v>367</v>
      </c>
      <c r="AG41" s="68" t="s">
        <v>367</v>
      </c>
      <c r="AH41" s="68" t="s">
        <v>367</v>
      </c>
      <c r="AI41" s="68" t="s">
        <v>367</v>
      </c>
      <c r="AJ41" s="68" t="s">
        <v>367</v>
      </c>
      <c r="AK41" s="40"/>
      <c r="AL41" s="40">
        <v>33</v>
      </c>
      <c r="AM41" s="44"/>
    </row>
    <row r="42" spans="1:39" s="56" customFormat="1" ht="48" customHeight="1" thickBot="1" x14ac:dyDescent="0.4">
      <c r="A42" s="57" t="str">
        <f t="shared" si="3"/>
        <v>Arbet Inc, dba NW Flooring Solutions</v>
      </c>
      <c r="B42" s="40" t="str">
        <f>_Carpet[[#This Row],[Sub-Category]]&amp;" "&amp;_Carpet[[#This Row],[Technical Specification]]</f>
        <v xml:space="preserve"> </v>
      </c>
      <c r="C42" s="107"/>
      <c r="D42" s="107"/>
      <c r="E42" s="82" t="e">
        <f>VLOOKUP(_Carpet[[#This Row],[Combo]],Sheet1!$F$1:$I$22,4,FALSE)</f>
        <v>#N/A</v>
      </c>
      <c r="F42" s="108"/>
      <c r="G42" s="109" t="s">
        <v>307</v>
      </c>
      <c r="H42" s="36" t="s">
        <v>331</v>
      </c>
      <c r="I42" s="128">
        <v>21.15</v>
      </c>
      <c r="J42" s="151">
        <f t="shared" si="4"/>
        <v>24.956999999999997</v>
      </c>
      <c r="K42" s="129">
        <v>30.919999999999998</v>
      </c>
      <c r="L42" s="129">
        <f t="shared" si="5"/>
        <v>36.485599999999998</v>
      </c>
      <c r="M42" s="83" t="e">
        <f>SUM(#REF!)</f>
        <v>#REF!</v>
      </c>
      <c r="N42" s="77"/>
      <c r="O42" s="42">
        <v>3.5</v>
      </c>
      <c r="P42" s="42">
        <v>2.2000000000000002</v>
      </c>
      <c r="Q42" s="67" t="s">
        <v>370</v>
      </c>
      <c r="R42" s="68" t="s">
        <v>367</v>
      </c>
      <c r="S42" s="68" t="s">
        <v>367</v>
      </c>
      <c r="T42" s="68" t="s">
        <v>367</v>
      </c>
      <c r="U42" s="68" t="s">
        <v>367</v>
      </c>
      <c r="V42" s="68" t="s">
        <v>368</v>
      </c>
      <c r="W42" s="68" t="s">
        <v>367</v>
      </c>
      <c r="X42" s="68" t="s">
        <v>367</v>
      </c>
      <c r="Y42" s="68" t="s">
        <v>367</v>
      </c>
      <c r="Z42" s="68" t="s">
        <v>367</v>
      </c>
      <c r="AA42" s="68" t="s">
        <v>367</v>
      </c>
      <c r="AB42" s="60" t="s">
        <v>368</v>
      </c>
      <c r="AC42" s="40" t="s">
        <v>369</v>
      </c>
      <c r="AD42" s="68" t="s">
        <v>367</v>
      </c>
      <c r="AE42" s="68" t="s">
        <v>367</v>
      </c>
      <c r="AF42" s="68" t="s">
        <v>367</v>
      </c>
      <c r="AG42" s="68" t="s">
        <v>367</v>
      </c>
      <c r="AH42" s="68" t="s">
        <v>367</v>
      </c>
      <c r="AI42" s="68" t="s">
        <v>367</v>
      </c>
      <c r="AJ42" s="68" t="s">
        <v>367</v>
      </c>
      <c r="AK42" s="40"/>
      <c r="AL42" s="40">
        <v>33</v>
      </c>
      <c r="AM42" s="44"/>
    </row>
    <row r="43" spans="1:39" s="56" customFormat="1" ht="48" customHeight="1" thickBot="1" x14ac:dyDescent="0.4">
      <c r="A43" s="57" t="str">
        <f t="shared" si="3"/>
        <v>Arbet Inc, dba NW Flooring Solutions</v>
      </c>
      <c r="B43" s="40" t="str">
        <f>_Carpet[[#This Row],[Sub-Category]]&amp;" "&amp;_Carpet[[#This Row],[Technical Specification]]</f>
        <v xml:space="preserve"> </v>
      </c>
      <c r="C43" s="107"/>
      <c r="D43" s="107"/>
      <c r="E43" s="82" t="e">
        <f>VLOOKUP(_Carpet[[#This Row],[Combo]],Sheet1!$F$1:$I$22,4,FALSE)</f>
        <v>#N/A</v>
      </c>
      <c r="F43" s="108"/>
      <c r="G43" s="109" t="s">
        <v>308</v>
      </c>
      <c r="H43" s="36" t="s">
        <v>332</v>
      </c>
      <c r="I43" s="128">
        <v>21.15</v>
      </c>
      <c r="J43" s="151">
        <f t="shared" si="4"/>
        <v>24.956999999999997</v>
      </c>
      <c r="K43" s="129">
        <v>30.919999999999998</v>
      </c>
      <c r="L43" s="129">
        <f t="shared" si="5"/>
        <v>36.485599999999998</v>
      </c>
      <c r="M43" s="83" t="e">
        <f>SUM(#REF!)</f>
        <v>#REF!</v>
      </c>
      <c r="N43" s="77"/>
      <c r="O43" s="42">
        <v>3.5</v>
      </c>
      <c r="P43" s="42">
        <v>2.2000000000000002</v>
      </c>
      <c r="Q43" s="67" t="s">
        <v>370</v>
      </c>
      <c r="R43" s="68" t="s">
        <v>367</v>
      </c>
      <c r="S43" s="68" t="s">
        <v>367</v>
      </c>
      <c r="T43" s="68" t="s">
        <v>367</v>
      </c>
      <c r="U43" s="68" t="s">
        <v>367</v>
      </c>
      <c r="V43" s="68" t="s">
        <v>368</v>
      </c>
      <c r="W43" s="68" t="s">
        <v>367</v>
      </c>
      <c r="X43" s="68" t="s">
        <v>367</v>
      </c>
      <c r="Y43" s="68" t="s">
        <v>367</v>
      </c>
      <c r="Z43" s="68" t="s">
        <v>367</v>
      </c>
      <c r="AA43" s="68" t="s">
        <v>367</v>
      </c>
      <c r="AB43" s="60" t="s">
        <v>368</v>
      </c>
      <c r="AC43" s="40" t="s">
        <v>369</v>
      </c>
      <c r="AD43" s="68" t="s">
        <v>367</v>
      </c>
      <c r="AE43" s="68" t="s">
        <v>367</v>
      </c>
      <c r="AF43" s="68" t="s">
        <v>367</v>
      </c>
      <c r="AG43" s="68" t="s">
        <v>367</v>
      </c>
      <c r="AH43" s="68" t="s">
        <v>367</v>
      </c>
      <c r="AI43" s="68" t="s">
        <v>367</v>
      </c>
      <c r="AJ43" s="68" t="s">
        <v>367</v>
      </c>
      <c r="AK43" s="40"/>
      <c r="AL43" s="40">
        <v>33</v>
      </c>
      <c r="AM43" s="44"/>
    </row>
    <row r="44" spans="1:39" s="56" customFormat="1" ht="48" customHeight="1" thickBot="1" x14ac:dyDescent="0.4">
      <c r="A44" s="57" t="str">
        <f t="shared" si="3"/>
        <v>Arbet Inc, dba NW Flooring Solutions</v>
      </c>
      <c r="B44" s="40" t="str">
        <f>_Carpet[[#This Row],[Sub-Category]]&amp;" "&amp;_Carpet[[#This Row],[Technical Specification]]</f>
        <v xml:space="preserve"> </v>
      </c>
      <c r="C44" s="107"/>
      <c r="D44" s="107"/>
      <c r="E44" s="82" t="e">
        <f>VLOOKUP(_Carpet[[#This Row],[Combo]],Sheet1!$F$1:$I$22,4,FALSE)</f>
        <v>#N/A</v>
      </c>
      <c r="F44" s="108"/>
      <c r="G44" s="109" t="s">
        <v>309</v>
      </c>
      <c r="H44" s="36" t="s">
        <v>333</v>
      </c>
      <c r="I44" s="128">
        <v>21.15</v>
      </c>
      <c r="J44" s="151">
        <f t="shared" si="4"/>
        <v>24.956999999999997</v>
      </c>
      <c r="K44" s="129">
        <v>30.919999999999998</v>
      </c>
      <c r="L44" s="129">
        <f t="shared" si="5"/>
        <v>36.485599999999998</v>
      </c>
      <c r="M44" s="83" t="e">
        <f>SUM(#REF!)</f>
        <v>#REF!</v>
      </c>
      <c r="N44" s="77"/>
      <c r="O44" s="42">
        <v>3.5</v>
      </c>
      <c r="P44" s="42">
        <v>2.2000000000000002</v>
      </c>
      <c r="Q44" s="67" t="s">
        <v>370</v>
      </c>
      <c r="R44" s="68" t="s">
        <v>367</v>
      </c>
      <c r="S44" s="68" t="s">
        <v>367</v>
      </c>
      <c r="T44" s="68" t="s">
        <v>367</v>
      </c>
      <c r="U44" s="68" t="s">
        <v>367</v>
      </c>
      <c r="V44" s="68" t="s">
        <v>368</v>
      </c>
      <c r="W44" s="68" t="s">
        <v>367</v>
      </c>
      <c r="X44" s="68" t="s">
        <v>367</v>
      </c>
      <c r="Y44" s="68" t="s">
        <v>367</v>
      </c>
      <c r="Z44" s="68" t="s">
        <v>367</v>
      </c>
      <c r="AA44" s="68" t="s">
        <v>367</v>
      </c>
      <c r="AB44" s="60" t="s">
        <v>368</v>
      </c>
      <c r="AC44" s="40" t="s">
        <v>369</v>
      </c>
      <c r="AD44" s="68" t="s">
        <v>367</v>
      </c>
      <c r="AE44" s="68" t="s">
        <v>367</v>
      </c>
      <c r="AF44" s="68" t="s">
        <v>367</v>
      </c>
      <c r="AG44" s="68" t="s">
        <v>367</v>
      </c>
      <c r="AH44" s="68" t="s">
        <v>367</v>
      </c>
      <c r="AI44" s="68" t="s">
        <v>367</v>
      </c>
      <c r="AJ44" s="68" t="s">
        <v>367</v>
      </c>
      <c r="AK44" s="40"/>
      <c r="AL44" s="40">
        <v>33</v>
      </c>
      <c r="AM44" s="44"/>
    </row>
    <row r="45" spans="1:39" s="56" customFormat="1" ht="48" customHeight="1" thickBot="1" x14ac:dyDescent="0.4">
      <c r="A45" s="57" t="str">
        <f t="shared" si="3"/>
        <v>Arbet Inc, dba NW Flooring Solutions</v>
      </c>
      <c r="B45" s="40" t="str">
        <f>_Carpet[[#This Row],[Sub-Category]]&amp;" "&amp;_Carpet[[#This Row],[Technical Specification]]</f>
        <v xml:space="preserve"> </v>
      </c>
      <c r="C45" s="107"/>
      <c r="D45" s="107"/>
      <c r="E45" s="82" t="e">
        <f>VLOOKUP(_Carpet[[#This Row],[Combo]],Sheet1!$F$1:$I$22,4,FALSE)</f>
        <v>#N/A</v>
      </c>
      <c r="F45" s="108"/>
      <c r="G45" s="109" t="s">
        <v>310</v>
      </c>
      <c r="H45" s="36" t="s">
        <v>334</v>
      </c>
      <c r="I45" s="128">
        <v>21.15</v>
      </c>
      <c r="J45" s="151">
        <f t="shared" si="4"/>
        <v>24.956999999999997</v>
      </c>
      <c r="K45" s="129">
        <v>30.919999999999998</v>
      </c>
      <c r="L45" s="129">
        <f t="shared" si="5"/>
        <v>36.485599999999998</v>
      </c>
      <c r="M45" s="83" t="e">
        <f>SUM(#REF!)</f>
        <v>#REF!</v>
      </c>
      <c r="N45" s="77"/>
      <c r="O45" s="42">
        <v>3.5</v>
      </c>
      <c r="P45" s="42">
        <v>2.2000000000000002</v>
      </c>
      <c r="Q45" s="67" t="s">
        <v>370</v>
      </c>
      <c r="R45" s="68" t="s">
        <v>367</v>
      </c>
      <c r="S45" s="68" t="s">
        <v>367</v>
      </c>
      <c r="T45" s="68" t="s">
        <v>367</v>
      </c>
      <c r="U45" s="68" t="s">
        <v>367</v>
      </c>
      <c r="V45" s="68" t="s">
        <v>368</v>
      </c>
      <c r="W45" s="68" t="s">
        <v>367</v>
      </c>
      <c r="X45" s="68" t="s">
        <v>367</v>
      </c>
      <c r="Y45" s="68" t="s">
        <v>367</v>
      </c>
      <c r="Z45" s="68" t="s">
        <v>367</v>
      </c>
      <c r="AA45" s="68" t="s">
        <v>367</v>
      </c>
      <c r="AB45" s="60" t="s">
        <v>368</v>
      </c>
      <c r="AC45" s="40" t="s">
        <v>369</v>
      </c>
      <c r="AD45" s="68" t="s">
        <v>367</v>
      </c>
      <c r="AE45" s="68" t="s">
        <v>367</v>
      </c>
      <c r="AF45" s="68" t="s">
        <v>367</v>
      </c>
      <c r="AG45" s="68" t="s">
        <v>367</v>
      </c>
      <c r="AH45" s="68" t="s">
        <v>367</v>
      </c>
      <c r="AI45" s="68" t="s">
        <v>367</v>
      </c>
      <c r="AJ45" s="68" t="s">
        <v>367</v>
      </c>
      <c r="AK45" s="40"/>
      <c r="AL45" s="40">
        <v>33</v>
      </c>
      <c r="AM45" s="44"/>
    </row>
    <row r="46" spans="1:39" s="56" customFormat="1" ht="48" customHeight="1" thickBot="1" x14ac:dyDescent="0.4">
      <c r="A46" s="57" t="str">
        <f t="shared" si="3"/>
        <v>Arbet Inc, dba NW Flooring Solutions</v>
      </c>
      <c r="B46" s="40" t="str">
        <f>_Carpet[[#This Row],[Sub-Category]]&amp;" "&amp;_Carpet[[#This Row],[Technical Specification]]</f>
        <v xml:space="preserve"> </v>
      </c>
      <c r="C46" s="107"/>
      <c r="D46" s="107"/>
      <c r="E46" s="82" t="e">
        <f>VLOOKUP(_Carpet[[#This Row],[Combo]],Sheet1!$F$1:$I$22,4,FALSE)</f>
        <v>#N/A</v>
      </c>
      <c r="F46" s="108"/>
      <c r="G46" s="109" t="s">
        <v>311</v>
      </c>
      <c r="H46" s="36" t="s">
        <v>335</v>
      </c>
      <c r="I46" s="128">
        <v>21.15</v>
      </c>
      <c r="J46" s="151">
        <f t="shared" si="4"/>
        <v>24.956999999999997</v>
      </c>
      <c r="K46" s="129">
        <v>30.919999999999998</v>
      </c>
      <c r="L46" s="129">
        <f t="shared" si="5"/>
        <v>36.485599999999998</v>
      </c>
      <c r="M46" s="83" t="e">
        <f>SUM(#REF!)</f>
        <v>#REF!</v>
      </c>
      <c r="N46" s="77"/>
      <c r="O46" s="42">
        <v>3.5</v>
      </c>
      <c r="P46" s="42">
        <v>2.2000000000000002</v>
      </c>
      <c r="Q46" s="67" t="s">
        <v>370</v>
      </c>
      <c r="R46" s="68" t="s">
        <v>367</v>
      </c>
      <c r="S46" s="68" t="s">
        <v>367</v>
      </c>
      <c r="T46" s="68" t="s">
        <v>367</v>
      </c>
      <c r="U46" s="68" t="s">
        <v>367</v>
      </c>
      <c r="V46" s="68" t="s">
        <v>368</v>
      </c>
      <c r="W46" s="68" t="s">
        <v>367</v>
      </c>
      <c r="X46" s="68" t="s">
        <v>367</v>
      </c>
      <c r="Y46" s="68" t="s">
        <v>367</v>
      </c>
      <c r="Z46" s="68" t="s">
        <v>367</v>
      </c>
      <c r="AA46" s="68" t="s">
        <v>367</v>
      </c>
      <c r="AB46" s="60" t="s">
        <v>368</v>
      </c>
      <c r="AC46" s="40" t="s">
        <v>369</v>
      </c>
      <c r="AD46" s="68" t="s">
        <v>367</v>
      </c>
      <c r="AE46" s="68" t="s">
        <v>367</v>
      </c>
      <c r="AF46" s="68" t="s">
        <v>367</v>
      </c>
      <c r="AG46" s="68" t="s">
        <v>367</v>
      </c>
      <c r="AH46" s="68" t="s">
        <v>367</v>
      </c>
      <c r="AI46" s="68" t="s">
        <v>367</v>
      </c>
      <c r="AJ46" s="68" t="s">
        <v>367</v>
      </c>
      <c r="AK46" s="40"/>
      <c r="AL46" s="40">
        <v>33</v>
      </c>
      <c r="AM46" s="44"/>
    </row>
    <row r="47" spans="1:39" s="56" customFormat="1" ht="48" customHeight="1" thickBot="1" x14ac:dyDescent="0.4">
      <c r="A47" s="57" t="str">
        <f t="shared" si="3"/>
        <v>Arbet Inc, dba NW Flooring Solutions</v>
      </c>
      <c r="B47" s="40" t="str">
        <f>_Carpet[[#This Row],[Sub-Category]]&amp;" "&amp;_Carpet[[#This Row],[Technical Specification]]</f>
        <v xml:space="preserve"> </v>
      </c>
      <c r="C47" s="107"/>
      <c r="D47" s="107"/>
      <c r="E47" s="82" t="e">
        <f>VLOOKUP(_Carpet[[#This Row],[Combo]],Sheet1!$F$1:$I$22,4,FALSE)</f>
        <v>#N/A</v>
      </c>
      <c r="F47" s="108"/>
      <c r="G47" s="109" t="s">
        <v>312</v>
      </c>
      <c r="H47" s="36" t="s">
        <v>336</v>
      </c>
      <c r="I47" s="128">
        <v>21.15</v>
      </c>
      <c r="J47" s="151">
        <f t="shared" si="4"/>
        <v>24.956999999999997</v>
      </c>
      <c r="K47" s="129">
        <v>30.919999999999998</v>
      </c>
      <c r="L47" s="129">
        <f t="shared" si="5"/>
        <v>36.485599999999998</v>
      </c>
      <c r="M47" s="83" t="e">
        <f>SUM(#REF!)</f>
        <v>#REF!</v>
      </c>
      <c r="N47" s="77"/>
      <c r="O47" s="42">
        <v>3.5</v>
      </c>
      <c r="P47" s="42">
        <v>2.2000000000000002</v>
      </c>
      <c r="Q47" s="67" t="s">
        <v>370</v>
      </c>
      <c r="R47" s="68" t="s">
        <v>367</v>
      </c>
      <c r="S47" s="68" t="s">
        <v>367</v>
      </c>
      <c r="T47" s="68" t="s">
        <v>367</v>
      </c>
      <c r="U47" s="68" t="s">
        <v>367</v>
      </c>
      <c r="V47" s="68" t="s">
        <v>368</v>
      </c>
      <c r="W47" s="68" t="s">
        <v>367</v>
      </c>
      <c r="X47" s="68" t="s">
        <v>367</v>
      </c>
      <c r="Y47" s="68" t="s">
        <v>367</v>
      </c>
      <c r="Z47" s="68" t="s">
        <v>367</v>
      </c>
      <c r="AA47" s="68" t="s">
        <v>367</v>
      </c>
      <c r="AB47" s="60" t="s">
        <v>368</v>
      </c>
      <c r="AC47" s="40" t="s">
        <v>369</v>
      </c>
      <c r="AD47" s="68" t="s">
        <v>367</v>
      </c>
      <c r="AE47" s="68" t="s">
        <v>367</v>
      </c>
      <c r="AF47" s="68" t="s">
        <v>367</v>
      </c>
      <c r="AG47" s="68" t="s">
        <v>367</v>
      </c>
      <c r="AH47" s="68" t="s">
        <v>367</v>
      </c>
      <c r="AI47" s="68" t="s">
        <v>367</v>
      </c>
      <c r="AJ47" s="68" t="s">
        <v>367</v>
      </c>
      <c r="AK47" s="40"/>
      <c r="AL47" s="40">
        <v>33</v>
      </c>
      <c r="AM47" s="44"/>
    </row>
    <row r="48" spans="1:39" s="56" customFormat="1" ht="48" customHeight="1" thickBot="1" x14ac:dyDescent="0.4">
      <c r="A48" s="57" t="str">
        <f t="shared" si="3"/>
        <v>Arbet Inc, dba NW Flooring Solutions</v>
      </c>
      <c r="B48" s="40" t="str">
        <f>_Carpet[[#This Row],[Sub-Category]]&amp;" "&amp;_Carpet[[#This Row],[Technical Specification]]</f>
        <v xml:space="preserve"> </v>
      </c>
      <c r="C48" s="107"/>
      <c r="D48" s="107"/>
      <c r="E48" s="82" t="e">
        <f>VLOOKUP(_Carpet[[#This Row],[Combo]],Sheet1!$F$1:$I$22,4,FALSE)</f>
        <v>#N/A</v>
      </c>
      <c r="F48" s="108"/>
      <c r="G48" s="109" t="s">
        <v>313</v>
      </c>
      <c r="H48" s="36" t="s">
        <v>337</v>
      </c>
      <c r="I48" s="128">
        <v>21.15</v>
      </c>
      <c r="J48" s="151">
        <f t="shared" si="4"/>
        <v>24.956999999999997</v>
      </c>
      <c r="K48" s="129">
        <v>30.919999999999998</v>
      </c>
      <c r="L48" s="129">
        <f t="shared" si="5"/>
        <v>36.485599999999998</v>
      </c>
      <c r="M48" s="83" t="e">
        <f>SUM(#REF!)</f>
        <v>#REF!</v>
      </c>
      <c r="N48" s="77"/>
      <c r="O48" s="42">
        <v>3.5</v>
      </c>
      <c r="P48" s="42">
        <v>2.2000000000000002</v>
      </c>
      <c r="Q48" s="67" t="s">
        <v>370</v>
      </c>
      <c r="R48" s="68" t="s">
        <v>367</v>
      </c>
      <c r="S48" s="68" t="s">
        <v>367</v>
      </c>
      <c r="T48" s="68" t="s">
        <v>367</v>
      </c>
      <c r="U48" s="68" t="s">
        <v>367</v>
      </c>
      <c r="V48" s="68" t="s">
        <v>368</v>
      </c>
      <c r="W48" s="68" t="s">
        <v>367</v>
      </c>
      <c r="X48" s="68" t="s">
        <v>367</v>
      </c>
      <c r="Y48" s="68" t="s">
        <v>367</v>
      </c>
      <c r="Z48" s="68" t="s">
        <v>367</v>
      </c>
      <c r="AA48" s="68" t="s">
        <v>367</v>
      </c>
      <c r="AB48" s="60" t="s">
        <v>368</v>
      </c>
      <c r="AC48" s="40" t="s">
        <v>369</v>
      </c>
      <c r="AD48" s="68" t="s">
        <v>367</v>
      </c>
      <c r="AE48" s="68" t="s">
        <v>367</v>
      </c>
      <c r="AF48" s="68" t="s">
        <v>367</v>
      </c>
      <c r="AG48" s="68" t="s">
        <v>367</v>
      </c>
      <c r="AH48" s="68" t="s">
        <v>367</v>
      </c>
      <c r="AI48" s="68" t="s">
        <v>367</v>
      </c>
      <c r="AJ48" s="68" t="s">
        <v>367</v>
      </c>
      <c r="AK48" s="40"/>
      <c r="AL48" s="40">
        <v>33</v>
      </c>
      <c r="AM48" s="44"/>
    </row>
    <row r="49" spans="1:39" s="56" customFormat="1" ht="48" customHeight="1" thickBot="1" x14ac:dyDescent="0.4">
      <c r="A49" s="57" t="str">
        <f t="shared" si="3"/>
        <v>Arbet Inc, dba NW Flooring Solutions</v>
      </c>
      <c r="B49" s="40" t="str">
        <f>_Carpet[[#This Row],[Sub-Category]]&amp;" "&amp;_Carpet[[#This Row],[Technical Specification]]</f>
        <v xml:space="preserve"> </v>
      </c>
      <c r="C49" s="107"/>
      <c r="D49" s="107"/>
      <c r="E49" s="82" t="e">
        <f>VLOOKUP(_Carpet[[#This Row],[Combo]],Sheet1!$F$1:$I$22,4,FALSE)</f>
        <v>#N/A</v>
      </c>
      <c r="F49" s="108"/>
      <c r="G49" s="109" t="s">
        <v>314</v>
      </c>
      <c r="H49" s="36" t="s">
        <v>338</v>
      </c>
      <c r="I49" s="128">
        <v>21.15</v>
      </c>
      <c r="J49" s="151">
        <f t="shared" si="4"/>
        <v>24.956999999999997</v>
      </c>
      <c r="K49" s="129">
        <v>30.919999999999998</v>
      </c>
      <c r="L49" s="129">
        <f t="shared" si="5"/>
        <v>36.485599999999998</v>
      </c>
      <c r="M49" s="83" t="e">
        <f>SUM(#REF!)</f>
        <v>#REF!</v>
      </c>
      <c r="N49" s="77"/>
      <c r="O49" s="42">
        <v>3.5</v>
      </c>
      <c r="P49" s="42">
        <v>2.2000000000000002</v>
      </c>
      <c r="Q49" s="67" t="s">
        <v>370</v>
      </c>
      <c r="R49" s="68" t="s">
        <v>367</v>
      </c>
      <c r="S49" s="68" t="s">
        <v>367</v>
      </c>
      <c r="T49" s="68" t="s">
        <v>367</v>
      </c>
      <c r="U49" s="68" t="s">
        <v>367</v>
      </c>
      <c r="V49" s="68" t="s">
        <v>368</v>
      </c>
      <c r="W49" s="68" t="s">
        <v>367</v>
      </c>
      <c r="X49" s="68" t="s">
        <v>367</v>
      </c>
      <c r="Y49" s="68" t="s">
        <v>367</v>
      </c>
      <c r="Z49" s="68" t="s">
        <v>367</v>
      </c>
      <c r="AA49" s="68" t="s">
        <v>367</v>
      </c>
      <c r="AB49" s="60" t="s">
        <v>368</v>
      </c>
      <c r="AC49" s="40" t="s">
        <v>369</v>
      </c>
      <c r="AD49" s="68" t="s">
        <v>367</v>
      </c>
      <c r="AE49" s="68" t="s">
        <v>367</v>
      </c>
      <c r="AF49" s="68" t="s">
        <v>367</v>
      </c>
      <c r="AG49" s="68" t="s">
        <v>367</v>
      </c>
      <c r="AH49" s="68" t="s">
        <v>367</v>
      </c>
      <c r="AI49" s="68" t="s">
        <v>367</v>
      </c>
      <c r="AJ49" s="68" t="s">
        <v>367</v>
      </c>
      <c r="AK49" s="40"/>
      <c r="AL49" s="40">
        <v>33</v>
      </c>
      <c r="AM49" s="44"/>
    </row>
    <row r="50" spans="1:39" s="56" customFormat="1" ht="48" customHeight="1" thickBot="1" x14ac:dyDescent="0.4">
      <c r="A50" s="57" t="str">
        <f t="shared" si="3"/>
        <v>Arbet Inc, dba NW Flooring Solutions</v>
      </c>
      <c r="B50" s="40" t="str">
        <f>_Carpet[[#This Row],[Sub-Category]]&amp;" "&amp;_Carpet[[#This Row],[Technical Specification]]</f>
        <v xml:space="preserve"> </v>
      </c>
      <c r="C50" s="107"/>
      <c r="D50" s="107"/>
      <c r="E50" s="82" t="e">
        <f>VLOOKUP(_Carpet[[#This Row],[Combo]],Sheet1!$F$1:$I$22,4,FALSE)</f>
        <v>#N/A</v>
      </c>
      <c r="F50" s="108"/>
      <c r="G50" s="109" t="s">
        <v>315</v>
      </c>
      <c r="H50" s="36" t="s">
        <v>339</v>
      </c>
      <c r="I50" s="128">
        <v>21.15</v>
      </c>
      <c r="J50" s="151">
        <f t="shared" si="4"/>
        <v>24.956999999999997</v>
      </c>
      <c r="K50" s="129">
        <v>30.919999999999998</v>
      </c>
      <c r="L50" s="129">
        <f t="shared" si="5"/>
        <v>36.485599999999998</v>
      </c>
      <c r="M50" s="83" t="e">
        <f>SUM(#REF!)</f>
        <v>#REF!</v>
      </c>
      <c r="N50" s="77"/>
      <c r="O50" s="42">
        <v>3.5</v>
      </c>
      <c r="P50" s="42">
        <v>2.2000000000000002</v>
      </c>
      <c r="Q50" s="67" t="s">
        <v>370</v>
      </c>
      <c r="R50" s="68" t="s">
        <v>367</v>
      </c>
      <c r="S50" s="68" t="s">
        <v>367</v>
      </c>
      <c r="T50" s="68" t="s">
        <v>367</v>
      </c>
      <c r="U50" s="68" t="s">
        <v>367</v>
      </c>
      <c r="V50" s="68" t="s">
        <v>368</v>
      </c>
      <c r="W50" s="68" t="s">
        <v>367</v>
      </c>
      <c r="X50" s="68" t="s">
        <v>367</v>
      </c>
      <c r="Y50" s="68" t="s">
        <v>367</v>
      </c>
      <c r="Z50" s="68" t="s">
        <v>367</v>
      </c>
      <c r="AA50" s="68" t="s">
        <v>367</v>
      </c>
      <c r="AB50" s="60" t="s">
        <v>368</v>
      </c>
      <c r="AC50" s="40" t="s">
        <v>369</v>
      </c>
      <c r="AD50" s="68" t="s">
        <v>367</v>
      </c>
      <c r="AE50" s="68" t="s">
        <v>367</v>
      </c>
      <c r="AF50" s="68" t="s">
        <v>367</v>
      </c>
      <c r="AG50" s="68" t="s">
        <v>367</v>
      </c>
      <c r="AH50" s="68" t="s">
        <v>367</v>
      </c>
      <c r="AI50" s="68" t="s">
        <v>367</v>
      </c>
      <c r="AJ50" s="68" t="s">
        <v>367</v>
      </c>
      <c r="AK50" s="40"/>
      <c r="AL50" s="40">
        <v>33</v>
      </c>
      <c r="AM50" s="44"/>
    </row>
    <row r="51" spans="1:39" s="56" customFormat="1" ht="48" customHeight="1" thickBot="1" x14ac:dyDescent="0.4">
      <c r="A51" s="57" t="str">
        <f t="shared" si="3"/>
        <v>Arbet Inc, dba NW Flooring Solutions</v>
      </c>
      <c r="B51" s="40" t="str">
        <f>_Carpet[[#This Row],[Sub-Category]]&amp;" "&amp;_Carpet[[#This Row],[Technical Specification]]</f>
        <v xml:space="preserve"> </v>
      </c>
      <c r="C51" s="107"/>
      <c r="D51" s="107"/>
      <c r="E51" s="82" t="e">
        <f>VLOOKUP(_Carpet[[#This Row],[Combo]],Sheet1!$F$1:$I$22,4,FALSE)</f>
        <v>#N/A</v>
      </c>
      <c r="F51" s="108"/>
      <c r="G51" s="109" t="s">
        <v>316</v>
      </c>
      <c r="H51" s="36" t="s">
        <v>340</v>
      </c>
      <c r="I51" s="128">
        <v>21.15</v>
      </c>
      <c r="J51" s="151">
        <f t="shared" si="4"/>
        <v>24.956999999999997</v>
      </c>
      <c r="K51" s="129">
        <v>30.919999999999998</v>
      </c>
      <c r="L51" s="129">
        <f t="shared" si="5"/>
        <v>36.485599999999998</v>
      </c>
      <c r="M51" s="83" t="e">
        <f>SUM(#REF!)</f>
        <v>#REF!</v>
      </c>
      <c r="N51" s="77"/>
      <c r="O51" s="42">
        <v>3.5</v>
      </c>
      <c r="P51" s="42">
        <v>2.2000000000000002</v>
      </c>
      <c r="Q51" s="67" t="s">
        <v>370</v>
      </c>
      <c r="R51" s="68" t="s">
        <v>367</v>
      </c>
      <c r="S51" s="68" t="s">
        <v>367</v>
      </c>
      <c r="T51" s="68" t="s">
        <v>367</v>
      </c>
      <c r="U51" s="68" t="s">
        <v>367</v>
      </c>
      <c r="V51" s="68" t="s">
        <v>368</v>
      </c>
      <c r="W51" s="68" t="s">
        <v>367</v>
      </c>
      <c r="X51" s="68" t="s">
        <v>367</v>
      </c>
      <c r="Y51" s="68" t="s">
        <v>367</v>
      </c>
      <c r="Z51" s="68" t="s">
        <v>367</v>
      </c>
      <c r="AA51" s="68" t="s">
        <v>367</v>
      </c>
      <c r="AB51" s="60" t="s">
        <v>368</v>
      </c>
      <c r="AC51" s="40" t="s">
        <v>369</v>
      </c>
      <c r="AD51" s="68" t="s">
        <v>367</v>
      </c>
      <c r="AE51" s="68" t="s">
        <v>367</v>
      </c>
      <c r="AF51" s="68" t="s">
        <v>367</v>
      </c>
      <c r="AG51" s="68" t="s">
        <v>367</v>
      </c>
      <c r="AH51" s="68" t="s">
        <v>367</v>
      </c>
      <c r="AI51" s="68" t="s">
        <v>367</v>
      </c>
      <c r="AJ51" s="68" t="s">
        <v>367</v>
      </c>
      <c r="AK51" s="40"/>
      <c r="AL51" s="40">
        <v>33</v>
      </c>
      <c r="AM51" s="44"/>
    </row>
    <row r="52" spans="1:39" s="56" customFormat="1" ht="48" customHeight="1" thickBot="1" x14ac:dyDescent="0.4">
      <c r="A52" s="57" t="str">
        <f t="shared" si="3"/>
        <v>Arbet Inc, dba NW Flooring Solutions</v>
      </c>
      <c r="B52" s="40" t="str">
        <f>_Carpet[[#This Row],[Sub-Category]]&amp;" "&amp;_Carpet[[#This Row],[Technical Specification]]</f>
        <v xml:space="preserve"> </v>
      </c>
      <c r="C52" s="107"/>
      <c r="D52" s="107"/>
      <c r="E52" s="82" t="e">
        <f>VLOOKUP(_Carpet[[#This Row],[Combo]],Sheet1!$F$1:$I$22,4,FALSE)</f>
        <v>#N/A</v>
      </c>
      <c r="F52" s="108"/>
      <c r="G52" s="109" t="s">
        <v>317</v>
      </c>
      <c r="H52" s="36" t="s">
        <v>341</v>
      </c>
      <c r="I52" s="128">
        <v>21.15</v>
      </c>
      <c r="J52" s="151">
        <f t="shared" si="4"/>
        <v>24.956999999999997</v>
      </c>
      <c r="K52" s="129">
        <v>30.919999999999998</v>
      </c>
      <c r="L52" s="129">
        <f t="shared" si="5"/>
        <v>36.485599999999998</v>
      </c>
      <c r="M52" s="83" t="e">
        <f>SUM(#REF!)</f>
        <v>#REF!</v>
      </c>
      <c r="N52" s="77"/>
      <c r="O52" s="42">
        <v>3.5</v>
      </c>
      <c r="P52" s="42">
        <v>2.2000000000000002</v>
      </c>
      <c r="Q52" s="67" t="s">
        <v>370</v>
      </c>
      <c r="R52" s="68" t="s">
        <v>367</v>
      </c>
      <c r="S52" s="68" t="s">
        <v>367</v>
      </c>
      <c r="T52" s="68" t="s">
        <v>367</v>
      </c>
      <c r="U52" s="68" t="s">
        <v>367</v>
      </c>
      <c r="V52" s="68" t="s">
        <v>368</v>
      </c>
      <c r="W52" s="68" t="s">
        <v>367</v>
      </c>
      <c r="X52" s="68" t="s">
        <v>367</v>
      </c>
      <c r="Y52" s="68" t="s">
        <v>367</v>
      </c>
      <c r="Z52" s="68" t="s">
        <v>367</v>
      </c>
      <c r="AA52" s="68" t="s">
        <v>367</v>
      </c>
      <c r="AB52" s="60" t="s">
        <v>368</v>
      </c>
      <c r="AC52" s="40" t="s">
        <v>369</v>
      </c>
      <c r="AD52" s="68" t="s">
        <v>367</v>
      </c>
      <c r="AE52" s="68" t="s">
        <v>367</v>
      </c>
      <c r="AF52" s="68" t="s">
        <v>367</v>
      </c>
      <c r="AG52" s="68" t="s">
        <v>367</v>
      </c>
      <c r="AH52" s="68" t="s">
        <v>367</v>
      </c>
      <c r="AI52" s="68" t="s">
        <v>367</v>
      </c>
      <c r="AJ52" s="68" t="s">
        <v>367</v>
      </c>
      <c r="AK52" s="40"/>
      <c r="AL52" s="40">
        <v>33</v>
      </c>
      <c r="AM52" s="44"/>
    </row>
    <row r="53" spans="1:39" s="56" customFormat="1" ht="48" customHeight="1" thickBot="1" x14ac:dyDescent="0.4">
      <c r="A53" s="57" t="str">
        <f t="shared" si="3"/>
        <v>Arbet Inc, dba NW Flooring Solutions</v>
      </c>
      <c r="B53" s="40" t="str">
        <f>_Carpet[[#This Row],[Sub-Category]]&amp;" "&amp;_Carpet[[#This Row],[Technical Specification]]</f>
        <v xml:space="preserve"> </v>
      </c>
      <c r="C53" s="107"/>
      <c r="D53" s="107"/>
      <c r="E53" s="82" t="e">
        <f>VLOOKUP(_Carpet[[#This Row],[Combo]],Sheet1!$F$1:$I$22,4,FALSE)</f>
        <v>#N/A</v>
      </c>
      <c r="F53" s="108"/>
      <c r="G53" s="109" t="s">
        <v>318</v>
      </c>
      <c r="H53" s="36" t="s">
        <v>342</v>
      </c>
      <c r="I53" s="128">
        <v>21.15</v>
      </c>
      <c r="J53" s="151">
        <f t="shared" si="4"/>
        <v>24.956999999999997</v>
      </c>
      <c r="K53" s="129">
        <v>30.919999999999998</v>
      </c>
      <c r="L53" s="129">
        <f t="shared" si="5"/>
        <v>36.485599999999998</v>
      </c>
      <c r="M53" s="83" t="e">
        <f>SUM(#REF!)</f>
        <v>#REF!</v>
      </c>
      <c r="N53" s="77"/>
      <c r="O53" s="42">
        <v>3.5</v>
      </c>
      <c r="P53" s="42">
        <v>2.2000000000000002</v>
      </c>
      <c r="Q53" s="67" t="s">
        <v>370</v>
      </c>
      <c r="R53" s="68" t="s">
        <v>367</v>
      </c>
      <c r="S53" s="68" t="s">
        <v>367</v>
      </c>
      <c r="T53" s="68" t="s">
        <v>367</v>
      </c>
      <c r="U53" s="68" t="s">
        <v>367</v>
      </c>
      <c r="V53" s="68" t="s">
        <v>368</v>
      </c>
      <c r="W53" s="68" t="s">
        <v>367</v>
      </c>
      <c r="X53" s="68" t="s">
        <v>367</v>
      </c>
      <c r="Y53" s="68" t="s">
        <v>367</v>
      </c>
      <c r="Z53" s="68" t="s">
        <v>367</v>
      </c>
      <c r="AA53" s="68" t="s">
        <v>367</v>
      </c>
      <c r="AB53" s="60" t="s">
        <v>368</v>
      </c>
      <c r="AC53" s="40" t="s">
        <v>369</v>
      </c>
      <c r="AD53" s="68" t="s">
        <v>367</v>
      </c>
      <c r="AE53" s="68" t="s">
        <v>367</v>
      </c>
      <c r="AF53" s="68" t="s">
        <v>367</v>
      </c>
      <c r="AG53" s="68" t="s">
        <v>367</v>
      </c>
      <c r="AH53" s="68" t="s">
        <v>367</v>
      </c>
      <c r="AI53" s="68" t="s">
        <v>367</v>
      </c>
      <c r="AJ53" s="68" t="s">
        <v>367</v>
      </c>
      <c r="AK53" s="40"/>
      <c r="AL53" s="40">
        <v>33</v>
      </c>
      <c r="AM53" s="44"/>
    </row>
    <row r="54" spans="1:39" s="56" customFormat="1" ht="48" customHeight="1" thickBot="1" x14ac:dyDescent="0.4">
      <c r="A54" s="40" t="str">
        <f t="shared" si="0"/>
        <v>Arbet Inc, dba NW Flooring Solutions</v>
      </c>
      <c r="B54" s="40" t="str">
        <f>_Carpet[[#This Row],[Sub-Category]]&amp;" "&amp;_Carpet[[#This Row],[Technical Specification]]</f>
        <v>Rolled Loop Carpet Moderate Use</v>
      </c>
      <c r="C54" s="107" t="s">
        <v>10</v>
      </c>
      <c r="D54" s="107" t="s">
        <v>7</v>
      </c>
      <c r="E54" s="76" t="str">
        <f>VLOOKUP(_Carpet[[#This Row],[Combo]],Sheet1!$F$1:$I$22,4,FALSE)</f>
        <v>Must have a minimum TARR rating of 2.5 and a maximum modification ratio of 4.7</v>
      </c>
      <c r="F54" s="111"/>
      <c r="G54" s="110"/>
      <c r="H54" s="70"/>
      <c r="I54" s="130"/>
      <c r="J54" s="152">
        <f t="shared" si="4"/>
        <v>0</v>
      </c>
      <c r="K54" s="129"/>
      <c r="L54" s="156">
        <f t="shared" si="5"/>
        <v>0</v>
      </c>
      <c r="M54" s="72" t="e">
        <f>SUM(#REF!)</f>
        <v>#REF!</v>
      </c>
      <c r="N54" s="41" t="s">
        <v>27</v>
      </c>
      <c r="O54" s="42"/>
      <c r="P54" s="42"/>
      <c r="Q54" s="67" t="s">
        <v>370</v>
      </c>
      <c r="R54" s="68" t="s">
        <v>367</v>
      </c>
      <c r="S54" s="68" t="s">
        <v>367</v>
      </c>
      <c r="T54" s="68" t="s">
        <v>367</v>
      </c>
      <c r="U54" s="68" t="s">
        <v>367</v>
      </c>
      <c r="V54" s="68" t="s">
        <v>368</v>
      </c>
      <c r="W54" s="68" t="s">
        <v>367</v>
      </c>
      <c r="X54" s="68" t="s">
        <v>367</v>
      </c>
      <c r="Y54" s="68" t="s">
        <v>367</v>
      </c>
      <c r="Z54" s="68" t="s">
        <v>367</v>
      </c>
      <c r="AA54" s="68" t="s">
        <v>367</v>
      </c>
      <c r="AB54" s="60" t="s">
        <v>368</v>
      </c>
      <c r="AC54" s="40" t="s">
        <v>369</v>
      </c>
      <c r="AD54" s="68" t="s">
        <v>367</v>
      </c>
      <c r="AE54" s="68" t="s">
        <v>367</v>
      </c>
      <c r="AF54" s="68" t="s">
        <v>367</v>
      </c>
      <c r="AG54" s="68" t="s">
        <v>367</v>
      </c>
      <c r="AH54" s="68" t="s">
        <v>367</v>
      </c>
      <c r="AI54" s="68" t="s">
        <v>367</v>
      </c>
      <c r="AJ54" s="68" t="s">
        <v>367</v>
      </c>
      <c r="AK54" s="40"/>
      <c r="AL54" s="40"/>
      <c r="AM54" s="44"/>
    </row>
    <row r="55" spans="1:39" s="56" customFormat="1" ht="48" customHeight="1" thickBot="1" x14ac:dyDescent="0.4">
      <c r="A55" s="57" t="str">
        <f>$D$2</f>
        <v>Arbet Inc, dba NW Flooring Solutions</v>
      </c>
      <c r="B55" s="40" t="str">
        <f>_Carpet[[#This Row],[Sub-Category]]&amp;" "&amp;_Carpet[[#This Row],[Technical Specification]]</f>
        <v xml:space="preserve"> </v>
      </c>
      <c r="C55" s="107"/>
      <c r="D55" s="107"/>
      <c r="E55" s="82" t="e">
        <f>VLOOKUP(_Carpet[[#This Row],[Combo]],Sheet1!$F$1:$I$22,4,FALSE)</f>
        <v>#N/A</v>
      </c>
      <c r="F55" s="108"/>
      <c r="G55" s="109" t="s">
        <v>275</v>
      </c>
      <c r="H55" s="36" t="s">
        <v>276</v>
      </c>
      <c r="I55" s="128">
        <v>6.09</v>
      </c>
      <c r="J55" s="151">
        <f t="shared" si="4"/>
        <v>7.1861999999999995</v>
      </c>
      <c r="K55" s="129">
        <v>15.86</v>
      </c>
      <c r="L55" s="129">
        <f t="shared" si="5"/>
        <v>18.7148</v>
      </c>
      <c r="M55" s="83" t="e">
        <f>SUM(#REF!)</f>
        <v>#REF!</v>
      </c>
      <c r="N55" s="77"/>
      <c r="O55" s="42">
        <v>2.5</v>
      </c>
      <c r="P55" s="42">
        <v>2.5</v>
      </c>
      <c r="Q55" s="67" t="s">
        <v>370</v>
      </c>
      <c r="R55" s="68" t="s">
        <v>367</v>
      </c>
      <c r="S55" s="68" t="s">
        <v>367</v>
      </c>
      <c r="T55" s="68" t="s">
        <v>367</v>
      </c>
      <c r="U55" s="68" t="s">
        <v>367</v>
      </c>
      <c r="V55" s="68" t="s">
        <v>368</v>
      </c>
      <c r="W55" s="68" t="s">
        <v>367</v>
      </c>
      <c r="X55" s="68" t="s">
        <v>367</v>
      </c>
      <c r="Y55" s="68" t="s">
        <v>367</v>
      </c>
      <c r="Z55" s="68" t="s">
        <v>367</v>
      </c>
      <c r="AA55" s="68" t="s">
        <v>367</v>
      </c>
      <c r="AB55" s="60" t="s">
        <v>368</v>
      </c>
      <c r="AC55" s="40" t="s">
        <v>369</v>
      </c>
      <c r="AD55" s="68" t="s">
        <v>367</v>
      </c>
      <c r="AE55" s="68" t="s">
        <v>367</v>
      </c>
      <c r="AF55" s="68" t="s">
        <v>367</v>
      </c>
      <c r="AG55" s="68" t="s">
        <v>367</v>
      </c>
      <c r="AH55" s="68" t="s">
        <v>367</v>
      </c>
      <c r="AI55" s="68" t="s">
        <v>367</v>
      </c>
      <c r="AJ55" s="68" t="s">
        <v>367</v>
      </c>
      <c r="AK55" s="40">
        <v>36</v>
      </c>
      <c r="AL55" s="40">
        <v>36</v>
      </c>
      <c r="AM55" s="44"/>
    </row>
    <row r="56" spans="1:39" s="56" customFormat="1" ht="48" customHeight="1" thickBot="1" x14ac:dyDescent="0.4">
      <c r="A56" s="57" t="str">
        <f>$D$2</f>
        <v>Arbet Inc, dba NW Flooring Solutions</v>
      </c>
      <c r="B56" s="40" t="str">
        <f>_Carpet[[#This Row],[Sub-Category]]&amp;" "&amp;_Carpet[[#This Row],[Technical Specification]]</f>
        <v xml:space="preserve"> </v>
      </c>
      <c r="C56" s="107"/>
      <c r="D56" s="107"/>
      <c r="E56" s="82" t="e">
        <f>VLOOKUP(_Carpet[[#This Row],[Combo]],Sheet1!$F$1:$I$22,4,FALSE)</f>
        <v>#N/A</v>
      </c>
      <c r="F56" s="108"/>
      <c r="G56" s="109" t="s">
        <v>278</v>
      </c>
      <c r="H56" s="36" t="s">
        <v>277</v>
      </c>
      <c r="I56" s="128">
        <v>7.09</v>
      </c>
      <c r="J56" s="151">
        <f t="shared" si="4"/>
        <v>8.3661999999999992</v>
      </c>
      <c r="K56" s="129">
        <v>16.86</v>
      </c>
      <c r="L56" s="129">
        <f t="shared" si="5"/>
        <v>19.8948</v>
      </c>
      <c r="M56" s="83" t="e">
        <f>SUM(#REF!)</f>
        <v>#REF!</v>
      </c>
      <c r="N56" s="77"/>
      <c r="O56" s="42">
        <v>2.5</v>
      </c>
      <c r="P56" s="42">
        <v>2.5</v>
      </c>
      <c r="Q56" s="67" t="s">
        <v>370</v>
      </c>
      <c r="R56" s="68" t="s">
        <v>367</v>
      </c>
      <c r="S56" s="68" t="s">
        <v>367</v>
      </c>
      <c r="T56" s="68" t="s">
        <v>367</v>
      </c>
      <c r="U56" s="68" t="s">
        <v>367</v>
      </c>
      <c r="V56" s="68" t="s">
        <v>368</v>
      </c>
      <c r="W56" s="68" t="s">
        <v>367</v>
      </c>
      <c r="X56" s="68" t="s">
        <v>367</v>
      </c>
      <c r="Y56" s="68" t="s">
        <v>367</v>
      </c>
      <c r="Z56" s="68" t="s">
        <v>367</v>
      </c>
      <c r="AA56" s="68" t="s">
        <v>367</v>
      </c>
      <c r="AB56" s="60" t="s">
        <v>368</v>
      </c>
      <c r="AC56" s="40" t="s">
        <v>369</v>
      </c>
      <c r="AD56" s="68" t="s">
        <v>367</v>
      </c>
      <c r="AE56" s="68" t="s">
        <v>367</v>
      </c>
      <c r="AF56" s="68" t="s">
        <v>367</v>
      </c>
      <c r="AG56" s="68" t="s">
        <v>367</v>
      </c>
      <c r="AH56" s="68" t="s">
        <v>367</v>
      </c>
      <c r="AI56" s="68" t="s">
        <v>367</v>
      </c>
      <c r="AJ56" s="68" t="s">
        <v>367</v>
      </c>
      <c r="AK56" s="40">
        <v>36</v>
      </c>
      <c r="AL56" s="40">
        <v>36</v>
      </c>
      <c r="AM56" s="44"/>
    </row>
    <row r="57" spans="1:39" s="56" customFormat="1" ht="48" customHeight="1" thickBot="1" x14ac:dyDescent="0.4">
      <c r="A57" s="57" t="str">
        <f>$D$2</f>
        <v>Arbet Inc, dba NW Flooring Solutions</v>
      </c>
      <c r="B57" s="40" t="str">
        <f>_Carpet[[#This Row],[Sub-Category]]&amp;" "&amp;_Carpet[[#This Row],[Technical Specification]]</f>
        <v xml:space="preserve"> </v>
      </c>
      <c r="C57" s="107"/>
      <c r="D57" s="107"/>
      <c r="E57" s="82" t="e">
        <f>VLOOKUP(_Carpet[[#This Row],[Combo]],Sheet1!$F$1:$I$22,4,FALSE)</f>
        <v>#N/A</v>
      </c>
      <c r="F57" s="108"/>
      <c r="G57" s="109" t="s">
        <v>279</v>
      </c>
      <c r="H57" s="36" t="s">
        <v>280</v>
      </c>
      <c r="I57" s="128">
        <v>7.99</v>
      </c>
      <c r="J57" s="151">
        <f t="shared" si="4"/>
        <v>9.4282000000000004</v>
      </c>
      <c r="K57" s="129">
        <v>17.759999999999998</v>
      </c>
      <c r="L57" s="129">
        <f t="shared" si="5"/>
        <v>20.956799999999998</v>
      </c>
      <c r="M57" s="83" t="e">
        <f>SUM(#REF!)</f>
        <v>#REF!</v>
      </c>
      <c r="N57" s="77"/>
      <c r="O57" s="42">
        <v>2.5</v>
      </c>
      <c r="P57" s="42">
        <v>2.5</v>
      </c>
      <c r="Q57" s="67" t="s">
        <v>370</v>
      </c>
      <c r="R57" s="68" t="s">
        <v>367</v>
      </c>
      <c r="S57" s="68" t="s">
        <v>367</v>
      </c>
      <c r="T57" s="68" t="s">
        <v>367</v>
      </c>
      <c r="U57" s="68" t="s">
        <v>367</v>
      </c>
      <c r="V57" s="68" t="s">
        <v>368</v>
      </c>
      <c r="W57" s="68" t="s">
        <v>367</v>
      </c>
      <c r="X57" s="68" t="s">
        <v>367</v>
      </c>
      <c r="Y57" s="68" t="s">
        <v>367</v>
      </c>
      <c r="Z57" s="68" t="s">
        <v>367</v>
      </c>
      <c r="AA57" s="68" t="s">
        <v>367</v>
      </c>
      <c r="AB57" s="60" t="s">
        <v>368</v>
      </c>
      <c r="AC57" s="40" t="s">
        <v>369</v>
      </c>
      <c r="AD57" s="68" t="s">
        <v>367</v>
      </c>
      <c r="AE57" s="68" t="s">
        <v>367</v>
      </c>
      <c r="AF57" s="68" t="s">
        <v>367</v>
      </c>
      <c r="AG57" s="68" t="s">
        <v>367</v>
      </c>
      <c r="AH57" s="68" t="s">
        <v>367</v>
      </c>
      <c r="AI57" s="68" t="s">
        <v>367</v>
      </c>
      <c r="AJ57" s="68" t="s">
        <v>367</v>
      </c>
      <c r="AK57" s="40">
        <v>35</v>
      </c>
      <c r="AL57" s="40">
        <v>35</v>
      </c>
      <c r="AM57" s="44"/>
    </row>
    <row r="58" spans="1:39" s="56" customFormat="1" ht="48" customHeight="1" thickBot="1" x14ac:dyDescent="0.4">
      <c r="A58" s="57" t="str">
        <f>$D$2</f>
        <v>Arbet Inc, dba NW Flooring Solutions</v>
      </c>
      <c r="B58" s="40" t="str">
        <f>_Carpet[[#This Row],[Sub-Category]]&amp;" "&amp;_Carpet[[#This Row],[Technical Specification]]</f>
        <v xml:space="preserve"> </v>
      </c>
      <c r="C58" s="107"/>
      <c r="D58" s="107"/>
      <c r="E58" s="82" t="e">
        <f>VLOOKUP(_Carpet[[#This Row],[Combo]],Sheet1!$F$1:$I$22,4,FALSE)</f>
        <v>#N/A</v>
      </c>
      <c r="F58" s="108"/>
      <c r="G58" s="109" t="s">
        <v>281</v>
      </c>
      <c r="H58" s="36" t="s">
        <v>282</v>
      </c>
      <c r="I58" s="128">
        <v>7.99</v>
      </c>
      <c r="J58" s="151">
        <f t="shared" si="4"/>
        <v>9.4282000000000004</v>
      </c>
      <c r="K58" s="129">
        <v>17.759999999999998</v>
      </c>
      <c r="L58" s="129">
        <f t="shared" si="5"/>
        <v>20.956799999999998</v>
      </c>
      <c r="M58" s="83" t="e">
        <f>SUM(#REF!)</f>
        <v>#REF!</v>
      </c>
      <c r="N58" s="77"/>
      <c r="O58" s="42">
        <v>2.5</v>
      </c>
      <c r="P58" s="42">
        <v>2.5</v>
      </c>
      <c r="Q58" s="67" t="s">
        <v>370</v>
      </c>
      <c r="R58" s="68" t="s">
        <v>367</v>
      </c>
      <c r="S58" s="68" t="s">
        <v>367</v>
      </c>
      <c r="T58" s="68" t="s">
        <v>367</v>
      </c>
      <c r="U58" s="68" t="s">
        <v>367</v>
      </c>
      <c r="V58" s="68" t="s">
        <v>368</v>
      </c>
      <c r="W58" s="68" t="s">
        <v>367</v>
      </c>
      <c r="X58" s="68" t="s">
        <v>367</v>
      </c>
      <c r="Y58" s="68" t="s">
        <v>367</v>
      </c>
      <c r="Z58" s="68" t="s">
        <v>367</v>
      </c>
      <c r="AA58" s="68" t="s">
        <v>367</v>
      </c>
      <c r="AB58" s="60" t="s">
        <v>368</v>
      </c>
      <c r="AC58" s="40" t="s">
        <v>369</v>
      </c>
      <c r="AD58" s="68" t="s">
        <v>367</v>
      </c>
      <c r="AE58" s="68" t="s">
        <v>367</v>
      </c>
      <c r="AF58" s="68" t="s">
        <v>367</v>
      </c>
      <c r="AG58" s="68" t="s">
        <v>367</v>
      </c>
      <c r="AH58" s="68" t="s">
        <v>367</v>
      </c>
      <c r="AI58" s="68" t="s">
        <v>367</v>
      </c>
      <c r="AJ58" s="68" t="s">
        <v>367</v>
      </c>
      <c r="AK58" s="40">
        <v>30</v>
      </c>
      <c r="AL58" s="40">
        <v>30</v>
      </c>
      <c r="AM58" s="44"/>
    </row>
    <row r="59" spans="1:39" s="56" customFormat="1" ht="48" customHeight="1" thickBot="1" x14ac:dyDescent="0.4">
      <c r="A59" s="57" t="str">
        <f>$D$2</f>
        <v>Arbet Inc, dba NW Flooring Solutions</v>
      </c>
      <c r="B59" s="40" t="str">
        <f>_Carpet[[#This Row],[Sub-Category]]&amp;" "&amp;_Carpet[[#This Row],[Technical Specification]]</f>
        <v xml:space="preserve"> </v>
      </c>
      <c r="C59" s="107"/>
      <c r="D59" s="107"/>
      <c r="E59" s="82" t="e">
        <f>VLOOKUP(_Carpet[[#This Row],[Combo]],Sheet1!$F$1:$I$22,4,FALSE)</f>
        <v>#N/A</v>
      </c>
      <c r="F59" s="108"/>
      <c r="G59" s="109" t="s">
        <v>283</v>
      </c>
      <c r="H59" s="36" t="s">
        <v>284</v>
      </c>
      <c r="I59" s="128">
        <v>7.99</v>
      </c>
      <c r="J59" s="151">
        <f t="shared" si="4"/>
        <v>9.4282000000000004</v>
      </c>
      <c r="K59" s="129">
        <v>17.759999999999998</v>
      </c>
      <c r="L59" s="129">
        <f t="shared" si="5"/>
        <v>20.956799999999998</v>
      </c>
      <c r="M59" s="83" t="e">
        <f>SUM(#REF!)</f>
        <v>#REF!</v>
      </c>
      <c r="N59" s="77"/>
      <c r="O59" s="42">
        <v>2.5</v>
      </c>
      <c r="P59" s="42">
        <v>2.5</v>
      </c>
      <c r="Q59" s="67" t="s">
        <v>370</v>
      </c>
      <c r="R59" s="68" t="s">
        <v>367</v>
      </c>
      <c r="S59" s="68" t="s">
        <v>367</v>
      </c>
      <c r="T59" s="68" t="s">
        <v>367</v>
      </c>
      <c r="U59" s="68" t="s">
        <v>367</v>
      </c>
      <c r="V59" s="68" t="s">
        <v>368</v>
      </c>
      <c r="W59" s="68" t="s">
        <v>367</v>
      </c>
      <c r="X59" s="68" t="s">
        <v>367</v>
      </c>
      <c r="Y59" s="68" t="s">
        <v>367</v>
      </c>
      <c r="Z59" s="68" t="s">
        <v>367</v>
      </c>
      <c r="AA59" s="68" t="s">
        <v>367</v>
      </c>
      <c r="AB59" s="60" t="s">
        <v>368</v>
      </c>
      <c r="AC59" s="40" t="s">
        <v>369</v>
      </c>
      <c r="AD59" s="68" t="s">
        <v>367</v>
      </c>
      <c r="AE59" s="68" t="s">
        <v>367</v>
      </c>
      <c r="AF59" s="68" t="s">
        <v>367</v>
      </c>
      <c r="AG59" s="68" t="s">
        <v>367</v>
      </c>
      <c r="AH59" s="68" t="s">
        <v>367</v>
      </c>
      <c r="AI59" s="68" t="s">
        <v>367</v>
      </c>
      <c r="AJ59" s="68" t="s">
        <v>367</v>
      </c>
      <c r="AK59" s="40">
        <v>35</v>
      </c>
      <c r="AL59" s="40">
        <v>35</v>
      </c>
      <c r="AM59" s="44"/>
    </row>
    <row r="60" spans="1:39" s="56" customFormat="1" ht="48" customHeight="1" thickBot="1" x14ac:dyDescent="0.4">
      <c r="A60" s="40" t="str">
        <f t="shared" si="0"/>
        <v>Arbet Inc, dba NW Flooring Solutions</v>
      </c>
      <c r="B60" s="40" t="str">
        <f>_Carpet[[#This Row],[Sub-Category]]&amp;" "&amp;_Carpet[[#This Row],[Technical Specification]]</f>
        <v>Rolled Loop Carpet Moderate Use - Minimum 22 Ounce Face Weight</v>
      </c>
      <c r="C60" s="107" t="s">
        <v>10</v>
      </c>
      <c r="D60" s="107" t="s">
        <v>11</v>
      </c>
      <c r="E60" s="76" t="str">
        <f>VLOOKUP(_Carpet[[#This Row],[Combo]],Sheet1!$F$1:$I$22,4,FALSE)</f>
        <v>Must have a minimum TARR rating of 2.5 and a maximum modification ratio of 4.7</v>
      </c>
      <c r="F60" s="111"/>
      <c r="G60" s="110"/>
      <c r="H60" s="70"/>
      <c r="I60" s="130"/>
      <c r="J60" s="152">
        <f t="shared" si="4"/>
        <v>0</v>
      </c>
      <c r="K60" s="129"/>
      <c r="L60" s="156">
        <f t="shared" si="5"/>
        <v>0</v>
      </c>
      <c r="M60" s="72" t="e">
        <f>SUM(#REF!)</f>
        <v>#REF!</v>
      </c>
      <c r="N60" s="41" t="s">
        <v>27</v>
      </c>
      <c r="O60" s="42"/>
      <c r="P60" s="42"/>
      <c r="Q60" s="67" t="s">
        <v>370</v>
      </c>
      <c r="R60" s="68" t="s">
        <v>367</v>
      </c>
      <c r="S60" s="68" t="s">
        <v>367</v>
      </c>
      <c r="T60" s="68" t="s">
        <v>367</v>
      </c>
      <c r="U60" s="68" t="s">
        <v>367</v>
      </c>
      <c r="V60" s="68" t="s">
        <v>368</v>
      </c>
      <c r="W60" s="68" t="s">
        <v>367</v>
      </c>
      <c r="X60" s="68" t="s">
        <v>367</v>
      </c>
      <c r="Y60" s="68" t="s">
        <v>367</v>
      </c>
      <c r="Z60" s="68" t="s">
        <v>367</v>
      </c>
      <c r="AA60" s="68" t="s">
        <v>367</v>
      </c>
      <c r="AB60" s="60" t="s">
        <v>368</v>
      </c>
      <c r="AC60" s="40" t="s">
        <v>369</v>
      </c>
      <c r="AD60" s="68" t="s">
        <v>367</v>
      </c>
      <c r="AE60" s="68" t="s">
        <v>367</v>
      </c>
      <c r="AF60" s="68" t="s">
        <v>367</v>
      </c>
      <c r="AG60" s="68" t="s">
        <v>367</v>
      </c>
      <c r="AH60" s="68" t="s">
        <v>367</v>
      </c>
      <c r="AI60" s="68" t="s">
        <v>367</v>
      </c>
      <c r="AJ60" s="68" t="s">
        <v>367</v>
      </c>
      <c r="AK60" s="40"/>
      <c r="AL60" s="40"/>
      <c r="AM60" s="44"/>
    </row>
    <row r="61" spans="1:39" s="56" customFormat="1" ht="48" customHeight="1" thickBot="1" x14ac:dyDescent="0.4">
      <c r="A61" s="57" t="str">
        <f>$D$2</f>
        <v>Arbet Inc, dba NW Flooring Solutions</v>
      </c>
      <c r="B61" s="40" t="str">
        <f>_Carpet[[#This Row],[Sub-Category]]&amp;" "&amp;_Carpet[[#This Row],[Technical Specification]]</f>
        <v xml:space="preserve"> </v>
      </c>
      <c r="C61" s="107"/>
      <c r="D61" s="107"/>
      <c r="E61" s="82" t="e">
        <f>VLOOKUP(_Carpet[[#This Row],[Combo]],Sheet1!$F$1:$I$22,4,FALSE)</f>
        <v>#N/A</v>
      </c>
      <c r="F61" s="108"/>
      <c r="G61" s="109" t="s">
        <v>135</v>
      </c>
      <c r="H61" s="36" t="s">
        <v>136</v>
      </c>
      <c r="I61" s="128">
        <v>8.99</v>
      </c>
      <c r="J61" s="151">
        <f t="shared" si="4"/>
        <v>10.6082</v>
      </c>
      <c r="K61" s="129">
        <v>18.759999999999998</v>
      </c>
      <c r="L61" s="129">
        <f t="shared" si="5"/>
        <v>22.136799999999997</v>
      </c>
      <c r="M61" s="83" t="e">
        <f>SUM(#REF!)</f>
        <v>#REF!</v>
      </c>
      <c r="N61" s="77"/>
      <c r="O61" s="42">
        <v>3</v>
      </c>
      <c r="P61" s="42">
        <v>2.2000000000000002</v>
      </c>
      <c r="Q61" s="67" t="s">
        <v>370</v>
      </c>
      <c r="R61" s="68" t="s">
        <v>367</v>
      </c>
      <c r="S61" s="68" t="s">
        <v>367</v>
      </c>
      <c r="T61" s="68" t="s">
        <v>367</v>
      </c>
      <c r="U61" s="68" t="s">
        <v>367</v>
      </c>
      <c r="V61" s="68" t="s">
        <v>368</v>
      </c>
      <c r="W61" s="68" t="s">
        <v>367</v>
      </c>
      <c r="X61" s="68" t="s">
        <v>367</v>
      </c>
      <c r="Y61" s="68" t="s">
        <v>367</v>
      </c>
      <c r="Z61" s="68" t="s">
        <v>367</v>
      </c>
      <c r="AA61" s="68" t="s">
        <v>367</v>
      </c>
      <c r="AB61" s="60" t="s">
        <v>368</v>
      </c>
      <c r="AC61" s="40" t="s">
        <v>369</v>
      </c>
      <c r="AD61" s="68" t="s">
        <v>367</v>
      </c>
      <c r="AE61" s="68" t="s">
        <v>367</v>
      </c>
      <c r="AF61" s="68" t="s">
        <v>367</v>
      </c>
      <c r="AG61" s="68" t="s">
        <v>367</v>
      </c>
      <c r="AH61" s="68" t="s">
        <v>367</v>
      </c>
      <c r="AI61" s="68" t="s">
        <v>367</v>
      </c>
      <c r="AJ61" s="68" t="s">
        <v>367</v>
      </c>
      <c r="AK61" s="40">
        <v>51</v>
      </c>
      <c r="AL61" s="40">
        <v>51</v>
      </c>
      <c r="AM61" s="44"/>
    </row>
    <row r="62" spans="1:39" s="56" customFormat="1" ht="48" customHeight="1" thickBot="1" x14ac:dyDescent="0.4">
      <c r="A62" s="57" t="str">
        <f>$D$2</f>
        <v>Arbet Inc, dba NW Flooring Solutions</v>
      </c>
      <c r="B62" s="40" t="str">
        <f>_Carpet[[#This Row],[Sub-Category]]&amp;" "&amp;_Carpet[[#This Row],[Technical Specification]]</f>
        <v xml:space="preserve"> </v>
      </c>
      <c r="C62" s="107"/>
      <c r="D62" s="107"/>
      <c r="E62" s="82" t="e">
        <f>VLOOKUP(_Carpet[[#This Row],[Combo]],Sheet1!$F$1:$I$22,4,FALSE)</f>
        <v>#N/A</v>
      </c>
      <c r="F62" s="108"/>
      <c r="G62" s="109" t="s">
        <v>137</v>
      </c>
      <c r="H62" s="36" t="s">
        <v>138</v>
      </c>
      <c r="I62" s="128">
        <v>8.99</v>
      </c>
      <c r="J62" s="151">
        <f t="shared" si="4"/>
        <v>10.6082</v>
      </c>
      <c r="K62" s="129">
        <v>18.759999999999998</v>
      </c>
      <c r="L62" s="129">
        <f t="shared" si="5"/>
        <v>22.136799999999997</v>
      </c>
      <c r="M62" s="83" t="e">
        <f>SUM(#REF!)</f>
        <v>#REF!</v>
      </c>
      <c r="N62" s="77"/>
      <c r="O62" s="42">
        <v>3</v>
      </c>
      <c r="P62" s="42">
        <v>2.2000000000000002</v>
      </c>
      <c r="Q62" s="67" t="s">
        <v>370</v>
      </c>
      <c r="R62" s="68" t="s">
        <v>367</v>
      </c>
      <c r="S62" s="68" t="s">
        <v>367</v>
      </c>
      <c r="T62" s="68" t="s">
        <v>367</v>
      </c>
      <c r="U62" s="68" t="s">
        <v>367</v>
      </c>
      <c r="V62" s="68" t="s">
        <v>368</v>
      </c>
      <c r="W62" s="68" t="s">
        <v>367</v>
      </c>
      <c r="X62" s="68" t="s">
        <v>367</v>
      </c>
      <c r="Y62" s="68" t="s">
        <v>367</v>
      </c>
      <c r="Z62" s="68" t="s">
        <v>367</v>
      </c>
      <c r="AA62" s="68" t="s">
        <v>367</v>
      </c>
      <c r="AB62" s="60" t="s">
        <v>368</v>
      </c>
      <c r="AC62" s="40" t="s">
        <v>369</v>
      </c>
      <c r="AD62" s="68" t="s">
        <v>367</v>
      </c>
      <c r="AE62" s="68" t="s">
        <v>367</v>
      </c>
      <c r="AF62" s="68" t="s">
        <v>367</v>
      </c>
      <c r="AG62" s="68" t="s">
        <v>367</v>
      </c>
      <c r="AH62" s="68" t="s">
        <v>367</v>
      </c>
      <c r="AI62" s="68" t="s">
        <v>367</v>
      </c>
      <c r="AJ62" s="68" t="s">
        <v>367</v>
      </c>
      <c r="AK62" s="40">
        <v>51</v>
      </c>
      <c r="AL62" s="40">
        <v>51</v>
      </c>
      <c r="AM62" s="44"/>
    </row>
    <row r="63" spans="1:39" s="56" customFormat="1" ht="48" customHeight="1" thickBot="1" x14ac:dyDescent="0.4">
      <c r="A63" s="57" t="str">
        <f>$D$2</f>
        <v>Arbet Inc, dba NW Flooring Solutions</v>
      </c>
      <c r="B63" s="40" t="str">
        <f>_Carpet[[#This Row],[Sub-Category]]&amp;" "&amp;_Carpet[[#This Row],[Technical Specification]]</f>
        <v xml:space="preserve"> </v>
      </c>
      <c r="C63" s="107"/>
      <c r="D63" s="107"/>
      <c r="E63" s="82" t="e">
        <f>VLOOKUP(_Carpet[[#This Row],[Combo]],Sheet1!$F$1:$I$22,4,FALSE)</f>
        <v>#N/A</v>
      </c>
      <c r="F63" s="108"/>
      <c r="G63" s="109" t="s">
        <v>131</v>
      </c>
      <c r="H63" s="36" t="s">
        <v>132</v>
      </c>
      <c r="I63" s="128">
        <v>7.99</v>
      </c>
      <c r="J63" s="151">
        <f t="shared" si="4"/>
        <v>9.4282000000000004</v>
      </c>
      <c r="K63" s="129">
        <v>17.759999999999998</v>
      </c>
      <c r="L63" s="129">
        <f t="shared" si="5"/>
        <v>20.956799999999998</v>
      </c>
      <c r="M63" s="83" t="e">
        <f>SUM(#REF!)</f>
        <v>#REF!</v>
      </c>
      <c r="N63" s="77"/>
      <c r="O63" s="42">
        <v>2.5</v>
      </c>
      <c r="P63" s="42">
        <v>2.5</v>
      </c>
      <c r="Q63" s="67" t="s">
        <v>370</v>
      </c>
      <c r="R63" s="68" t="s">
        <v>367</v>
      </c>
      <c r="S63" s="68" t="s">
        <v>367</v>
      </c>
      <c r="T63" s="68" t="s">
        <v>367</v>
      </c>
      <c r="U63" s="68" t="s">
        <v>367</v>
      </c>
      <c r="V63" s="68" t="s">
        <v>368</v>
      </c>
      <c r="W63" s="68" t="s">
        <v>367</v>
      </c>
      <c r="X63" s="68" t="s">
        <v>367</v>
      </c>
      <c r="Y63" s="68" t="s">
        <v>367</v>
      </c>
      <c r="Z63" s="68" t="s">
        <v>367</v>
      </c>
      <c r="AA63" s="68" t="s">
        <v>367</v>
      </c>
      <c r="AB63" s="60" t="s">
        <v>368</v>
      </c>
      <c r="AC63" s="40" t="s">
        <v>369</v>
      </c>
      <c r="AD63" s="68" t="s">
        <v>367</v>
      </c>
      <c r="AE63" s="68" t="s">
        <v>367</v>
      </c>
      <c r="AF63" s="68" t="s">
        <v>367</v>
      </c>
      <c r="AG63" s="68" t="s">
        <v>367</v>
      </c>
      <c r="AH63" s="68" t="s">
        <v>367</v>
      </c>
      <c r="AI63" s="68" t="s">
        <v>367</v>
      </c>
      <c r="AJ63" s="68" t="s">
        <v>367</v>
      </c>
      <c r="AK63" s="40"/>
      <c r="AL63" s="40">
        <v>35</v>
      </c>
      <c r="AM63" s="44"/>
    </row>
    <row r="64" spans="1:39" s="56" customFormat="1" ht="48" customHeight="1" thickBot="1" x14ac:dyDescent="0.4">
      <c r="A64" s="40" t="str">
        <f t="shared" si="0"/>
        <v>Arbet Inc, dba NW Flooring Solutions</v>
      </c>
      <c r="B64" s="40" t="str">
        <f>_Carpet[[#This Row],[Sub-Category]]&amp;" "&amp;_Carpet[[#This Row],[Technical Specification]]</f>
        <v>Rolled Loop Carpet Moderate Use - Minimum 26 Ounce Face Weight</v>
      </c>
      <c r="C64" s="107" t="s">
        <v>10</v>
      </c>
      <c r="D64" s="107" t="s">
        <v>12</v>
      </c>
      <c r="E64" s="76" t="str">
        <f>VLOOKUP(_Carpet[[#This Row],[Combo]],Sheet1!$F$1:$I$22,4,FALSE)</f>
        <v>Must have a minimum TARR rating of 2.5 and a maximum modification ratio of 4.7</v>
      </c>
      <c r="F64" s="111"/>
      <c r="G64" s="110"/>
      <c r="H64" s="70"/>
      <c r="I64" s="130"/>
      <c r="J64" s="152">
        <f t="shared" si="4"/>
        <v>0</v>
      </c>
      <c r="K64" s="129"/>
      <c r="L64" s="156">
        <f t="shared" si="5"/>
        <v>0</v>
      </c>
      <c r="M64" s="72" t="e">
        <f>SUM(#REF!)</f>
        <v>#REF!</v>
      </c>
      <c r="N64" s="41" t="s">
        <v>27</v>
      </c>
      <c r="O64" s="42"/>
      <c r="P64" s="42"/>
      <c r="Q64" s="67" t="s">
        <v>370</v>
      </c>
      <c r="R64" s="68" t="s">
        <v>367</v>
      </c>
      <c r="S64" s="68" t="s">
        <v>367</v>
      </c>
      <c r="T64" s="68" t="s">
        <v>367</v>
      </c>
      <c r="U64" s="68" t="s">
        <v>367</v>
      </c>
      <c r="V64" s="68" t="s">
        <v>368</v>
      </c>
      <c r="W64" s="68" t="s">
        <v>367</v>
      </c>
      <c r="X64" s="68" t="s">
        <v>367</v>
      </c>
      <c r="Y64" s="68" t="s">
        <v>367</v>
      </c>
      <c r="Z64" s="68" t="s">
        <v>367</v>
      </c>
      <c r="AA64" s="68" t="s">
        <v>367</v>
      </c>
      <c r="AB64" s="60" t="s">
        <v>368</v>
      </c>
      <c r="AC64" s="40" t="s">
        <v>369</v>
      </c>
      <c r="AD64" s="68" t="s">
        <v>367</v>
      </c>
      <c r="AE64" s="68" t="s">
        <v>367</v>
      </c>
      <c r="AF64" s="68" t="s">
        <v>367</v>
      </c>
      <c r="AG64" s="68" t="s">
        <v>367</v>
      </c>
      <c r="AH64" s="68" t="s">
        <v>367</v>
      </c>
      <c r="AI64" s="68" t="s">
        <v>367</v>
      </c>
      <c r="AJ64" s="68" t="s">
        <v>367</v>
      </c>
      <c r="AK64" s="40"/>
      <c r="AL64" s="40"/>
      <c r="AM64" s="44"/>
    </row>
    <row r="65" spans="1:39" s="56" customFormat="1" ht="48" customHeight="1" thickBot="1" x14ac:dyDescent="0.4">
      <c r="A65" s="57" t="str">
        <f>$D$2</f>
        <v>Arbet Inc, dba NW Flooring Solutions</v>
      </c>
      <c r="B65" s="40" t="str">
        <f>_Carpet[[#This Row],[Sub-Category]]&amp;" "&amp;_Carpet[[#This Row],[Technical Specification]]</f>
        <v xml:space="preserve"> </v>
      </c>
      <c r="C65" s="107"/>
      <c r="D65" s="107"/>
      <c r="E65" s="82" t="e">
        <f>VLOOKUP(_Carpet[[#This Row],[Combo]],Sheet1!$F$1:$I$22,4,FALSE)</f>
        <v>#N/A</v>
      </c>
      <c r="F65" s="108"/>
      <c r="G65" s="109" t="s">
        <v>274</v>
      </c>
      <c r="H65" s="36" t="s">
        <v>133</v>
      </c>
      <c r="I65" s="128">
        <v>7.99</v>
      </c>
      <c r="J65" s="151">
        <f t="shared" si="4"/>
        <v>9.4282000000000004</v>
      </c>
      <c r="K65" s="129">
        <v>17.759999999999998</v>
      </c>
      <c r="L65" s="129">
        <f t="shared" si="5"/>
        <v>20.956799999999998</v>
      </c>
      <c r="M65" s="83" t="e">
        <f>SUM(#REF!)</f>
        <v>#REF!</v>
      </c>
      <c r="N65" s="77"/>
      <c r="O65" s="42">
        <v>3</v>
      </c>
      <c r="P65" s="42">
        <v>2.5</v>
      </c>
      <c r="Q65" s="67" t="s">
        <v>370</v>
      </c>
      <c r="R65" s="68" t="s">
        <v>367</v>
      </c>
      <c r="S65" s="68" t="s">
        <v>367</v>
      </c>
      <c r="T65" s="68" t="s">
        <v>367</v>
      </c>
      <c r="U65" s="68" t="s">
        <v>367</v>
      </c>
      <c r="V65" s="68" t="s">
        <v>368</v>
      </c>
      <c r="W65" s="68" t="s">
        <v>367</v>
      </c>
      <c r="X65" s="68" t="s">
        <v>367</v>
      </c>
      <c r="Y65" s="68" t="s">
        <v>367</v>
      </c>
      <c r="Z65" s="68" t="s">
        <v>367</v>
      </c>
      <c r="AA65" s="68" t="s">
        <v>367</v>
      </c>
      <c r="AB65" s="60" t="s">
        <v>368</v>
      </c>
      <c r="AC65" s="40" t="s">
        <v>369</v>
      </c>
      <c r="AD65" s="68" t="s">
        <v>367</v>
      </c>
      <c r="AE65" s="68" t="s">
        <v>367</v>
      </c>
      <c r="AF65" s="68" t="s">
        <v>367</v>
      </c>
      <c r="AG65" s="68" t="s">
        <v>367</v>
      </c>
      <c r="AH65" s="68" t="s">
        <v>367</v>
      </c>
      <c r="AI65" s="68" t="s">
        <v>367</v>
      </c>
      <c r="AJ65" s="68" t="s">
        <v>367</v>
      </c>
      <c r="AK65" s="40"/>
      <c r="AL65" s="40">
        <v>41</v>
      </c>
      <c r="AM65" s="44"/>
    </row>
    <row r="66" spans="1:39" s="56" customFormat="1" ht="48" customHeight="1" thickBot="1" x14ac:dyDescent="0.4">
      <c r="A66" s="57" t="str">
        <f>$D$2</f>
        <v>Arbet Inc, dba NW Flooring Solutions</v>
      </c>
      <c r="B66" s="40" t="str">
        <f>_Carpet[[#This Row],[Sub-Category]]&amp;" "&amp;_Carpet[[#This Row],[Technical Specification]]</f>
        <v xml:space="preserve"> </v>
      </c>
      <c r="C66" s="107"/>
      <c r="D66" s="107"/>
      <c r="E66" s="82" t="e">
        <f>VLOOKUP(_Carpet[[#This Row],[Combo]],Sheet1!$F$1:$I$22,4,FALSE)</f>
        <v>#N/A</v>
      </c>
      <c r="F66" s="108"/>
      <c r="G66" s="109" t="s">
        <v>273</v>
      </c>
      <c r="H66" s="36" t="s">
        <v>134</v>
      </c>
      <c r="I66" s="128">
        <v>7.99</v>
      </c>
      <c r="J66" s="151">
        <f t="shared" si="4"/>
        <v>9.4282000000000004</v>
      </c>
      <c r="K66" s="129">
        <v>17.759999999999998</v>
      </c>
      <c r="L66" s="129">
        <f t="shared" si="5"/>
        <v>20.956799999999998</v>
      </c>
      <c r="M66" s="83" t="e">
        <f>SUM(#REF!)</f>
        <v>#REF!</v>
      </c>
      <c r="N66" s="77"/>
      <c r="O66" s="42">
        <v>3</v>
      </c>
      <c r="P66" s="42">
        <v>2.5</v>
      </c>
      <c r="Q66" s="67" t="s">
        <v>370</v>
      </c>
      <c r="R66" s="68" t="s">
        <v>367</v>
      </c>
      <c r="S66" s="68" t="s">
        <v>367</v>
      </c>
      <c r="T66" s="68" t="s">
        <v>367</v>
      </c>
      <c r="U66" s="68" t="s">
        <v>367</v>
      </c>
      <c r="V66" s="68" t="s">
        <v>368</v>
      </c>
      <c r="W66" s="68" t="s">
        <v>367</v>
      </c>
      <c r="X66" s="68" t="s">
        <v>367</v>
      </c>
      <c r="Y66" s="68" t="s">
        <v>367</v>
      </c>
      <c r="Z66" s="68" t="s">
        <v>367</v>
      </c>
      <c r="AA66" s="68" t="s">
        <v>367</v>
      </c>
      <c r="AB66" s="60" t="s">
        <v>368</v>
      </c>
      <c r="AC66" s="40" t="s">
        <v>369</v>
      </c>
      <c r="AD66" s="68" t="s">
        <v>367</v>
      </c>
      <c r="AE66" s="68" t="s">
        <v>367</v>
      </c>
      <c r="AF66" s="68" t="s">
        <v>367</v>
      </c>
      <c r="AG66" s="68" t="s">
        <v>367</v>
      </c>
      <c r="AH66" s="68" t="s">
        <v>367</v>
      </c>
      <c r="AI66" s="68" t="s">
        <v>367</v>
      </c>
      <c r="AJ66" s="68" t="s">
        <v>367</v>
      </c>
      <c r="AK66" s="40"/>
      <c r="AL66" s="40">
        <v>41</v>
      </c>
      <c r="AM66" s="44"/>
    </row>
    <row r="67" spans="1:39" s="56" customFormat="1" ht="48" customHeight="1" thickBot="1" x14ac:dyDescent="0.4">
      <c r="A67" s="40" t="str">
        <f t="shared" si="0"/>
        <v>Arbet Inc, dba NW Flooring Solutions</v>
      </c>
      <c r="B67" s="40" t="str">
        <f>_Carpet[[#This Row],[Sub-Category]]&amp;" "&amp;_Carpet[[#This Row],[Technical Specification]]</f>
        <v>Rolled Loop Carpet Moderate Use - Minimum 30 Ounce Face Weight</v>
      </c>
      <c r="C67" s="107" t="s">
        <v>10</v>
      </c>
      <c r="D67" s="107" t="s">
        <v>13</v>
      </c>
      <c r="E67" s="76" t="str">
        <f>VLOOKUP(_Carpet[[#This Row],[Combo]],Sheet1!$F$1:$I$22,4,FALSE)</f>
        <v>Must have a minimum TARR rating of 2.5 and a maximum modification ratio of 4.7</v>
      </c>
      <c r="F67" s="111"/>
      <c r="G67" s="110"/>
      <c r="H67" s="70"/>
      <c r="I67" s="130"/>
      <c r="J67" s="152">
        <f t="shared" si="4"/>
        <v>0</v>
      </c>
      <c r="K67" s="129"/>
      <c r="L67" s="156">
        <f t="shared" si="5"/>
        <v>0</v>
      </c>
      <c r="M67" s="72" t="e">
        <f>SUM(#REF!)</f>
        <v>#REF!</v>
      </c>
      <c r="N67" s="41" t="s">
        <v>27</v>
      </c>
      <c r="O67" s="42"/>
      <c r="P67" s="42"/>
      <c r="Q67" s="67" t="s">
        <v>370</v>
      </c>
      <c r="R67" s="68" t="s">
        <v>367</v>
      </c>
      <c r="S67" s="68" t="s">
        <v>367</v>
      </c>
      <c r="T67" s="68" t="s">
        <v>367</v>
      </c>
      <c r="U67" s="68" t="s">
        <v>367</v>
      </c>
      <c r="V67" s="68" t="s">
        <v>368</v>
      </c>
      <c r="W67" s="68" t="s">
        <v>367</v>
      </c>
      <c r="X67" s="68" t="s">
        <v>367</v>
      </c>
      <c r="Y67" s="68" t="s">
        <v>367</v>
      </c>
      <c r="Z67" s="68" t="s">
        <v>367</v>
      </c>
      <c r="AA67" s="68" t="s">
        <v>367</v>
      </c>
      <c r="AB67" s="60" t="s">
        <v>368</v>
      </c>
      <c r="AC67" s="40" t="s">
        <v>369</v>
      </c>
      <c r="AD67" s="68" t="s">
        <v>367</v>
      </c>
      <c r="AE67" s="68" t="s">
        <v>367</v>
      </c>
      <c r="AF67" s="68" t="s">
        <v>367</v>
      </c>
      <c r="AG67" s="68" t="s">
        <v>367</v>
      </c>
      <c r="AH67" s="68" t="s">
        <v>367</v>
      </c>
      <c r="AI67" s="68" t="s">
        <v>367</v>
      </c>
      <c r="AJ67" s="68" t="s">
        <v>367</v>
      </c>
      <c r="AK67" s="40"/>
      <c r="AL67" s="40"/>
      <c r="AM67" s="44"/>
    </row>
    <row r="68" spans="1:39" s="56" customFormat="1" ht="48" customHeight="1" thickBot="1" x14ac:dyDescent="0.4">
      <c r="A68" s="57" t="str">
        <f>$D$2</f>
        <v>Arbet Inc, dba NW Flooring Solutions</v>
      </c>
      <c r="B68" s="40" t="str">
        <f>_Carpet[[#This Row],[Sub-Category]]&amp;" "&amp;_Carpet[[#This Row],[Technical Specification]]</f>
        <v xml:space="preserve"> </v>
      </c>
      <c r="C68" s="107"/>
      <c r="D68" s="107"/>
      <c r="E68" s="82" t="e">
        <f>VLOOKUP(_Carpet[[#This Row],[Combo]],Sheet1!$F$1:$I$22,4,FALSE)</f>
        <v>#N/A</v>
      </c>
      <c r="F68" s="108"/>
      <c r="G68" s="109" t="s">
        <v>363</v>
      </c>
      <c r="H68" s="36" t="s">
        <v>364</v>
      </c>
      <c r="I68" s="128">
        <v>9.19</v>
      </c>
      <c r="J68" s="151">
        <f t="shared" si="4"/>
        <v>10.844199999999999</v>
      </c>
      <c r="K68" s="129">
        <v>18.96</v>
      </c>
      <c r="L68" s="129">
        <f t="shared" si="5"/>
        <v>22.372800000000002</v>
      </c>
      <c r="M68" s="83" t="e">
        <f>SUM(#REF!)</f>
        <v>#REF!</v>
      </c>
      <c r="N68" s="77"/>
      <c r="O68" s="42">
        <v>2.5</v>
      </c>
      <c r="P68" s="42">
        <v>2.5</v>
      </c>
      <c r="Q68" s="67" t="s">
        <v>370</v>
      </c>
      <c r="R68" s="68" t="s">
        <v>367</v>
      </c>
      <c r="S68" s="68" t="s">
        <v>367</v>
      </c>
      <c r="T68" s="68" t="s">
        <v>367</v>
      </c>
      <c r="U68" s="68" t="s">
        <v>367</v>
      </c>
      <c r="V68" s="68" t="s">
        <v>368</v>
      </c>
      <c r="W68" s="68" t="s">
        <v>367</v>
      </c>
      <c r="X68" s="68" t="s">
        <v>367</v>
      </c>
      <c r="Y68" s="68" t="s">
        <v>367</v>
      </c>
      <c r="Z68" s="68" t="s">
        <v>367</v>
      </c>
      <c r="AA68" s="68" t="s">
        <v>367</v>
      </c>
      <c r="AB68" s="60" t="s">
        <v>368</v>
      </c>
      <c r="AC68" s="40" t="s">
        <v>369</v>
      </c>
      <c r="AD68" s="68" t="s">
        <v>367</v>
      </c>
      <c r="AE68" s="68" t="s">
        <v>367</v>
      </c>
      <c r="AF68" s="68" t="s">
        <v>367</v>
      </c>
      <c r="AG68" s="68" t="s">
        <v>367</v>
      </c>
      <c r="AH68" s="68" t="s">
        <v>367</v>
      </c>
      <c r="AI68" s="68" t="s">
        <v>367</v>
      </c>
      <c r="AJ68" s="68" t="s">
        <v>367</v>
      </c>
      <c r="AK68" s="40"/>
      <c r="AL68" s="40"/>
      <c r="AM68" s="44"/>
    </row>
    <row r="69" spans="1:39" s="56" customFormat="1" ht="48" customHeight="1" thickBot="1" x14ac:dyDescent="0.4">
      <c r="A69" s="40" t="str">
        <f t="shared" si="0"/>
        <v>Arbet Inc, dba NW Flooring Solutions</v>
      </c>
      <c r="B69" s="40" t="str">
        <f>_Carpet[[#This Row],[Sub-Category]]&amp;" "&amp;_Carpet[[#This Row],[Technical Specification]]</f>
        <v>Rolled Loop Carpet Heavy Use</v>
      </c>
      <c r="C69" s="107" t="s">
        <v>10</v>
      </c>
      <c r="D69" s="107" t="s">
        <v>8</v>
      </c>
      <c r="E69" s="76" t="str">
        <f>VLOOKUP(_Carpet[[#This Row],[Combo]],Sheet1!$F$1:$I$22,4,FALSE)</f>
        <v>Must consist of nylon fiber, and meet have a minimum TARR rating of 3.0 and a maximum modification ratio of 2.8</v>
      </c>
      <c r="F69" s="111"/>
      <c r="G69" s="110"/>
      <c r="H69" s="70"/>
      <c r="I69" s="130"/>
      <c r="J69" s="152">
        <f t="shared" ref="J69:J100" si="6">(I69*$I$3)+I69</f>
        <v>0</v>
      </c>
      <c r="K69" s="129"/>
      <c r="L69" s="156">
        <f t="shared" ref="L69:L100" si="7">(K69*$I$3)+K69</f>
        <v>0</v>
      </c>
      <c r="M69" s="72" t="e">
        <f>SUM(#REF!)</f>
        <v>#REF!</v>
      </c>
      <c r="N69" s="41" t="s">
        <v>27</v>
      </c>
      <c r="O69" s="42"/>
      <c r="P69" s="42"/>
      <c r="Q69" s="67" t="s">
        <v>370</v>
      </c>
      <c r="R69" s="68" t="s">
        <v>367</v>
      </c>
      <c r="S69" s="68" t="s">
        <v>367</v>
      </c>
      <c r="T69" s="68" t="s">
        <v>367</v>
      </c>
      <c r="U69" s="68" t="s">
        <v>367</v>
      </c>
      <c r="V69" s="68" t="s">
        <v>368</v>
      </c>
      <c r="W69" s="68" t="s">
        <v>367</v>
      </c>
      <c r="X69" s="68" t="s">
        <v>367</v>
      </c>
      <c r="Y69" s="68" t="s">
        <v>367</v>
      </c>
      <c r="Z69" s="68" t="s">
        <v>367</v>
      </c>
      <c r="AA69" s="68" t="s">
        <v>367</v>
      </c>
      <c r="AB69" s="60" t="s">
        <v>368</v>
      </c>
      <c r="AC69" s="40" t="s">
        <v>369</v>
      </c>
      <c r="AD69" s="68" t="s">
        <v>367</v>
      </c>
      <c r="AE69" s="68" t="s">
        <v>367</v>
      </c>
      <c r="AF69" s="68" t="s">
        <v>367</v>
      </c>
      <c r="AG69" s="68" t="s">
        <v>367</v>
      </c>
      <c r="AH69" s="68" t="s">
        <v>367</v>
      </c>
      <c r="AI69" s="68" t="s">
        <v>367</v>
      </c>
      <c r="AJ69" s="68" t="s">
        <v>367</v>
      </c>
      <c r="AK69" s="40"/>
      <c r="AL69" s="40"/>
      <c r="AM69" s="44"/>
    </row>
    <row r="70" spans="1:39" s="56" customFormat="1" ht="48" customHeight="1" thickBot="1" x14ac:dyDescent="0.4">
      <c r="A70" s="57" t="str">
        <f>$D$2</f>
        <v>Arbet Inc, dba NW Flooring Solutions</v>
      </c>
      <c r="B70" s="40" t="str">
        <f>_Carpet[[#This Row],[Sub-Category]]&amp;" "&amp;_Carpet[[#This Row],[Technical Specification]]</f>
        <v xml:space="preserve"> </v>
      </c>
      <c r="C70" s="107"/>
      <c r="D70" s="107"/>
      <c r="E70" s="82" t="e">
        <f>VLOOKUP(_Carpet[[#This Row],[Combo]],Sheet1!$F$1:$I$22,4,FALSE)</f>
        <v>#N/A</v>
      </c>
      <c r="F70" s="108"/>
      <c r="G70" s="109" t="s">
        <v>345</v>
      </c>
      <c r="H70" s="36" t="s">
        <v>346</v>
      </c>
      <c r="I70" s="128">
        <v>9.69</v>
      </c>
      <c r="J70" s="151">
        <f t="shared" si="6"/>
        <v>11.434199999999999</v>
      </c>
      <c r="K70" s="129">
        <v>19.46</v>
      </c>
      <c r="L70" s="129">
        <f t="shared" si="7"/>
        <v>22.962800000000001</v>
      </c>
      <c r="M70" s="83" t="e">
        <f>SUM(#REF!)</f>
        <v>#REF!</v>
      </c>
      <c r="N70" s="77"/>
      <c r="O70" s="42">
        <v>3</v>
      </c>
      <c r="P70" s="42">
        <v>2.2000000000000002</v>
      </c>
      <c r="Q70" s="67" t="s">
        <v>370</v>
      </c>
      <c r="R70" s="68" t="s">
        <v>367</v>
      </c>
      <c r="S70" s="68" t="s">
        <v>367</v>
      </c>
      <c r="T70" s="68" t="s">
        <v>367</v>
      </c>
      <c r="U70" s="68" t="s">
        <v>367</v>
      </c>
      <c r="V70" s="68" t="s">
        <v>368</v>
      </c>
      <c r="W70" s="68" t="s">
        <v>367</v>
      </c>
      <c r="X70" s="68" t="s">
        <v>367</v>
      </c>
      <c r="Y70" s="68" t="s">
        <v>367</v>
      </c>
      <c r="Z70" s="68" t="s">
        <v>367</v>
      </c>
      <c r="AA70" s="68" t="s">
        <v>367</v>
      </c>
      <c r="AB70" s="60" t="s">
        <v>368</v>
      </c>
      <c r="AC70" s="40" t="s">
        <v>369</v>
      </c>
      <c r="AD70" s="68" t="s">
        <v>367</v>
      </c>
      <c r="AE70" s="68" t="s">
        <v>367</v>
      </c>
      <c r="AF70" s="68" t="s">
        <v>367</v>
      </c>
      <c r="AG70" s="68" t="s">
        <v>367</v>
      </c>
      <c r="AH70" s="68" t="s">
        <v>367</v>
      </c>
      <c r="AI70" s="68" t="s">
        <v>367</v>
      </c>
      <c r="AJ70" s="68" t="s">
        <v>367</v>
      </c>
      <c r="AK70" s="40"/>
      <c r="AL70" s="40">
        <v>38</v>
      </c>
      <c r="AM70" s="44"/>
    </row>
    <row r="71" spans="1:39" s="56" customFormat="1" ht="48" customHeight="1" thickBot="1" x14ac:dyDescent="0.4">
      <c r="A71" s="57" t="str">
        <f>$D$2</f>
        <v>Arbet Inc, dba NW Flooring Solutions</v>
      </c>
      <c r="B71" s="40" t="str">
        <f>_Carpet[[#This Row],[Sub-Category]]&amp;" "&amp;_Carpet[[#This Row],[Technical Specification]]</f>
        <v xml:space="preserve"> </v>
      </c>
      <c r="C71" s="107"/>
      <c r="D71" s="107"/>
      <c r="E71" s="82" t="e">
        <f>VLOOKUP(_Carpet[[#This Row],[Combo]],Sheet1!$F$1:$I$22,4,FALSE)</f>
        <v>#N/A</v>
      </c>
      <c r="F71" s="108"/>
      <c r="G71" s="109" t="s">
        <v>347</v>
      </c>
      <c r="H71" s="36" t="s">
        <v>348</v>
      </c>
      <c r="I71" s="128">
        <v>9.9899999999999984</v>
      </c>
      <c r="J71" s="151">
        <f t="shared" si="6"/>
        <v>11.788199999999998</v>
      </c>
      <c r="K71" s="129">
        <v>19.759999999999998</v>
      </c>
      <c r="L71" s="129">
        <f t="shared" si="7"/>
        <v>23.316799999999997</v>
      </c>
      <c r="M71" s="83" t="e">
        <f>SUM(#REF!)</f>
        <v>#REF!</v>
      </c>
      <c r="N71" s="77"/>
      <c r="O71" s="42">
        <v>3</v>
      </c>
      <c r="P71" s="42">
        <v>2.2000000000000002</v>
      </c>
      <c r="Q71" s="67" t="s">
        <v>370</v>
      </c>
      <c r="R71" s="68" t="s">
        <v>367</v>
      </c>
      <c r="S71" s="68" t="s">
        <v>367</v>
      </c>
      <c r="T71" s="68" t="s">
        <v>367</v>
      </c>
      <c r="U71" s="68" t="s">
        <v>367</v>
      </c>
      <c r="V71" s="68" t="s">
        <v>368</v>
      </c>
      <c r="W71" s="68" t="s">
        <v>367</v>
      </c>
      <c r="X71" s="68" t="s">
        <v>367</v>
      </c>
      <c r="Y71" s="68" t="s">
        <v>367</v>
      </c>
      <c r="Z71" s="68" t="s">
        <v>367</v>
      </c>
      <c r="AA71" s="68" t="s">
        <v>367</v>
      </c>
      <c r="AB71" s="60" t="s">
        <v>368</v>
      </c>
      <c r="AC71" s="40" t="s">
        <v>369</v>
      </c>
      <c r="AD71" s="68" t="s">
        <v>367</v>
      </c>
      <c r="AE71" s="68" t="s">
        <v>367</v>
      </c>
      <c r="AF71" s="68" t="s">
        <v>367</v>
      </c>
      <c r="AG71" s="68" t="s">
        <v>367</v>
      </c>
      <c r="AH71" s="68" t="s">
        <v>367</v>
      </c>
      <c r="AI71" s="68" t="s">
        <v>367</v>
      </c>
      <c r="AJ71" s="68" t="s">
        <v>367</v>
      </c>
      <c r="AK71" s="40"/>
      <c r="AL71" s="40">
        <v>38</v>
      </c>
      <c r="AM71" s="44"/>
    </row>
    <row r="72" spans="1:39" s="56" customFormat="1" ht="48" customHeight="1" thickBot="1" x14ac:dyDescent="0.4">
      <c r="A72" s="57" t="str">
        <f>$D$2</f>
        <v>Arbet Inc, dba NW Flooring Solutions</v>
      </c>
      <c r="B72" s="40" t="str">
        <f>_Carpet[[#This Row],[Sub-Category]]&amp;" "&amp;_Carpet[[#This Row],[Technical Specification]]</f>
        <v xml:space="preserve"> </v>
      </c>
      <c r="C72" s="107"/>
      <c r="D72" s="107"/>
      <c r="E72" s="82" t="e">
        <f>VLOOKUP(_Carpet[[#This Row],[Combo]],Sheet1!$F$1:$I$22,4,FALSE)</f>
        <v>#N/A</v>
      </c>
      <c r="F72" s="108"/>
      <c r="G72" s="109" t="s">
        <v>349</v>
      </c>
      <c r="H72" s="36" t="s">
        <v>350</v>
      </c>
      <c r="I72" s="128">
        <v>9.69</v>
      </c>
      <c r="J72" s="151">
        <f t="shared" si="6"/>
        <v>11.434199999999999</v>
      </c>
      <c r="K72" s="129">
        <v>19.46</v>
      </c>
      <c r="L72" s="129">
        <f t="shared" si="7"/>
        <v>22.962800000000001</v>
      </c>
      <c r="M72" s="83" t="e">
        <f>SUM(#REF!)</f>
        <v>#REF!</v>
      </c>
      <c r="N72" s="77"/>
      <c r="O72" s="42">
        <v>3</v>
      </c>
      <c r="P72" s="42">
        <v>2.2000000000000002</v>
      </c>
      <c r="Q72" s="67" t="s">
        <v>370</v>
      </c>
      <c r="R72" s="68" t="s">
        <v>367</v>
      </c>
      <c r="S72" s="68" t="s">
        <v>367</v>
      </c>
      <c r="T72" s="68" t="s">
        <v>367</v>
      </c>
      <c r="U72" s="68" t="s">
        <v>367</v>
      </c>
      <c r="V72" s="68" t="s">
        <v>368</v>
      </c>
      <c r="W72" s="68" t="s">
        <v>367</v>
      </c>
      <c r="X72" s="68" t="s">
        <v>367</v>
      </c>
      <c r="Y72" s="68" t="s">
        <v>367</v>
      </c>
      <c r="Z72" s="68" t="s">
        <v>367</v>
      </c>
      <c r="AA72" s="68" t="s">
        <v>367</v>
      </c>
      <c r="AB72" s="60" t="s">
        <v>368</v>
      </c>
      <c r="AC72" s="40" t="s">
        <v>369</v>
      </c>
      <c r="AD72" s="68" t="s">
        <v>367</v>
      </c>
      <c r="AE72" s="68" t="s">
        <v>367</v>
      </c>
      <c r="AF72" s="68" t="s">
        <v>367</v>
      </c>
      <c r="AG72" s="68" t="s">
        <v>367</v>
      </c>
      <c r="AH72" s="68" t="s">
        <v>367</v>
      </c>
      <c r="AI72" s="68" t="s">
        <v>367</v>
      </c>
      <c r="AJ72" s="68" t="s">
        <v>367</v>
      </c>
      <c r="AK72" s="40"/>
      <c r="AL72" s="40">
        <v>38</v>
      </c>
      <c r="AM72" s="44"/>
    </row>
    <row r="73" spans="1:39" s="56" customFormat="1" ht="48" customHeight="1" thickBot="1" x14ac:dyDescent="0.4">
      <c r="A73" s="57" t="str">
        <f>$D$2</f>
        <v>Arbet Inc, dba NW Flooring Solutions</v>
      </c>
      <c r="B73" s="40" t="str">
        <f>_Carpet[[#This Row],[Sub-Category]]&amp;" "&amp;_Carpet[[#This Row],[Technical Specification]]</f>
        <v xml:space="preserve"> </v>
      </c>
      <c r="C73" s="107"/>
      <c r="D73" s="107"/>
      <c r="E73" s="82" t="e">
        <f>VLOOKUP(_Carpet[[#This Row],[Combo]],Sheet1!$F$1:$I$22,4,FALSE)</f>
        <v>#N/A</v>
      </c>
      <c r="F73" s="108"/>
      <c r="G73" s="109" t="s">
        <v>351</v>
      </c>
      <c r="H73" s="36" t="s">
        <v>352</v>
      </c>
      <c r="I73" s="128">
        <v>9.9899999999999984</v>
      </c>
      <c r="J73" s="151">
        <f t="shared" si="6"/>
        <v>11.788199999999998</v>
      </c>
      <c r="K73" s="129">
        <v>19.759999999999998</v>
      </c>
      <c r="L73" s="129">
        <f t="shared" si="7"/>
        <v>23.316799999999997</v>
      </c>
      <c r="M73" s="83" t="e">
        <f>SUM(#REF!)</f>
        <v>#REF!</v>
      </c>
      <c r="N73" s="77"/>
      <c r="O73" s="42">
        <v>3</v>
      </c>
      <c r="P73" s="42">
        <v>2.2000000000000002</v>
      </c>
      <c r="Q73" s="67" t="s">
        <v>370</v>
      </c>
      <c r="R73" s="68" t="s">
        <v>367</v>
      </c>
      <c r="S73" s="68" t="s">
        <v>367</v>
      </c>
      <c r="T73" s="68" t="s">
        <v>367</v>
      </c>
      <c r="U73" s="68" t="s">
        <v>367</v>
      </c>
      <c r="V73" s="68" t="s">
        <v>368</v>
      </c>
      <c r="W73" s="68" t="s">
        <v>367</v>
      </c>
      <c r="X73" s="68" t="s">
        <v>367</v>
      </c>
      <c r="Y73" s="68" t="s">
        <v>367</v>
      </c>
      <c r="Z73" s="68" t="s">
        <v>367</v>
      </c>
      <c r="AA73" s="68" t="s">
        <v>367</v>
      </c>
      <c r="AB73" s="60" t="s">
        <v>368</v>
      </c>
      <c r="AC73" s="40" t="s">
        <v>369</v>
      </c>
      <c r="AD73" s="68" t="s">
        <v>367</v>
      </c>
      <c r="AE73" s="68" t="s">
        <v>367</v>
      </c>
      <c r="AF73" s="68" t="s">
        <v>367</v>
      </c>
      <c r="AG73" s="68" t="s">
        <v>367</v>
      </c>
      <c r="AH73" s="68" t="s">
        <v>367</v>
      </c>
      <c r="AI73" s="68" t="s">
        <v>367</v>
      </c>
      <c r="AJ73" s="68" t="s">
        <v>367</v>
      </c>
      <c r="AK73" s="40"/>
      <c r="AL73" s="40">
        <v>38</v>
      </c>
      <c r="AM73" s="44"/>
    </row>
    <row r="74" spans="1:39" s="56" customFormat="1" ht="48" customHeight="1" thickBot="1" x14ac:dyDescent="0.4">
      <c r="A74" s="57" t="str">
        <f>$D$2</f>
        <v>Arbet Inc, dba NW Flooring Solutions</v>
      </c>
      <c r="B74" s="40" t="str">
        <f>_Carpet[[#This Row],[Sub-Category]]&amp;" "&amp;_Carpet[[#This Row],[Technical Specification]]</f>
        <v xml:space="preserve"> </v>
      </c>
      <c r="C74" s="107"/>
      <c r="D74" s="107"/>
      <c r="E74" s="82" t="e">
        <f>VLOOKUP(_Carpet[[#This Row],[Combo]],Sheet1!$F$1:$I$22,4,FALSE)</f>
        <v>#N/A</v>
      </c>
      <c r="F74" s="108"/>
      <c r="G74" s="109" t="s">
        <v>365</v>
      </c>
      <c r="H74" s="36" t="s">
        <v>366</v>
      </c>
      <c r="I74" s="128">
        <v>9.9899999999999984</v>
      </c>
      <c r="J74" s="151">
        <f t="shared" si="6"/>
        <v>11.788199999999998</v>
      </c>
      <c r="K74" s="129">
        <v>19.759999999999998</v>
      </c>
      <c r="L74" s="129">
        <f t="shared" si="7"/>
        <v>23.316799999999997</v>
      </c>
      <c r="M74" s="83" t="e">
        <f>SUM(#REF!)</f>
        <v>#REF!</v>
      </c>
      <c r="N74" s="77"/>
      <c r="O74" s="42"/>
      <c r="P74" s="42"/>
      <c r="Q74" s="67" t="s">
        <v>370</v>
      </c>
      <c r="R74" s="68" t="s">
        <v>367</v>
      </c>
      <c r="S74" s="68" t="s">
        <v>367</v>
      </c>
      <c r="T74" s="68" t="s">
        <v>367</v>
      </c>
      <c r="U74" s="68" t="s">
        <v>367</v>
      </c>
      <c r="V74" s="68" t="s">
        <v>368</v>
      </c>
      <c r="W74" s="68" t="s">
        <v>367</v>
      </c>
      <c r="X74" s="68" t="s">
        <v>367</v>
      </c>
      <c r="Y74" s="68" t="s">
        <v>367</v>
      </c>
      <c r="Z74" s="68" t="s">
        <v>367</v>
      </c>
      <c r="AA74" s="68" t="s">
        <v>367</v>
      </c>
      <c r="AB74" s="60" t="s">
        <v>368</v>
      </c>
      <c r="AC74" s="40" t="s">
        <v>369</v>
      </c>
      <c r="AD74" s="68" t="s">
        <v>367</v>
      </c>
      <c r="AE74" s="68" t="s">
        <v>367</v>
      </c>
      <c r="AF74" s="68" t="s">
        <v>367</v>
      </c>
      <c r="AG74" s="68" t="s">
        <v>367</v>
      </c>
      <c r="AH74" s="68" t="s">
        <v>367</v>
      </c>
      <c r="AI74" s="68" t="s">
        <v>367</v>
      </c>
      <c r="AJ74" s="68" t="s">
        <v>367</v>
      </c>
      <c r="AK74" s="40"/>
      <c r="AL74" s="40">
        <v>12</v>
      </c>
      <c r="AM74" s="44"/>
    </row>
    <row r="75" spans="1:39" s="56" customFormat="1" ht="48" customHeight="1" thickBot="1" x14ac:dyDescent="0.4">
      <c r="A75" s="40" t="str">
        <f t="shared" si="0"/>
        <v>Arbet Inc, dba NW Flooring Solutions</v>
      </c>
      <c r="B75" s="40" t="str">
        <f>_Carpet[[#This Row],[Sub-Category]]&amp;" "&amp;_Carpet[[#This Row],[Technical Specification]]</f>
        <v>Rolled Loop Carpet Heavy Use - Minimum 22 Ounce Face Weight</v>
      </c>
      <c r="C75" s="107" t="s">
        <v>10</v>
      </c>
      <c r="D75" s="107" t="s">
        <v>14</v>
      </c>
      <c r="E75" s="76" t="str">
        <f>VLOOKUP(_Carpet[[#This Row],[Combo]],Sheet1!$F$1:$I$22,4,FALSE)</f>
        <v>Must consist of nylon fiber, and meet have a minimum TARR rating of 3.0 and a maximum modification ratio of 2.8</v>
      </c>
      <c r="F75" s="111"/>
      <c r="G75" s="110"/>
      <c r="H75" s="70"/>
      <c r="I75" s="130"/>
      <c r="J75" s="152">
        <f t="shared" si="6"/>
        <v>0</v>
      </c>
      <c r="K75" s="129"/>
      <c r="L75" s="156">
        <f t="shared" si="7"/>
        <v>0</v>
      </c>
      <c r="M75" s="72" t="e">
        <f>SUM(#REF!)</f>
        <v>#REF!</v>
      </c>
      <c r="N75" s="41" t="s">
        <v>27</v>
      </c>
      <c r="O75" s="42"/>
      <c r="P75" s="42"/>
      <c r="Q75" s="67" t="s">
        <v>370</v>
      </c>
      <c r="R75" s="68" t="s">
        <v>367</v>
      </c>
      <c r="S75" s="68" t="s">
        <v>367</v>
      </c>
      <c r="T75" s="68" t="s">
        <v>367</v>
      </c>
      <c r="U75" s="68" t="s">
        <v>367</v>
      </c>
      <c r="V75" s="68" t="s">
        <v>368</v>
      </c>
      <c r="W75" s="68" t="s">
        <v>367</v>
      </c>
      <c r="X75" s="68" t="s">
        <v>367</v>
      </c>
      <c r="Y75" s="68" t="s">
        <v>367</v>
      </c>
      <c r="Z75" s="68" t="s">
        <v>367</v>
      </c>
      <c r="AA75" s="68" t="s">
        <v>367</v>
      </c>
      <c r="AB75" s="60" t="s">
        <v>368</v>
      </c>
      <c r="AC75" s="40" t="s">
        <v>369</v>
      </c>
      <c r="AD75" s="68" t="s">
        <v>367</v>
      </c>
      <c r="AE75" s="68" t="s">
        <v>367</v>
      </c>
      <c r="AF75" s="68" t="s">
        <v>367</v>
      </c>
      <c r="AG75" s="68" t="s">
        <v>367</v>
      </c>
      <c r="AH75" s="68" t="s">
        <v>367</v>
      </c>
      <c r="AI75" s="68" t="s">
        <v>367</v>
      </c>
      <c r="AJ75" s="68" t="s">
        <v>367</v>
      </c>
      <c r="AK75" s="40"/>
      <c r="AL75" s="40"/>
      <c r="AM75" s="44"/>
    </row>
    <row r="76" spans="1:39" s="56" customFormat="1" ht="48" customHeight="1" thickBot="1" x14ac:dyDescent="0.4">
      <c r="A76" s="57" t="str">
        <f>$D$2</f>
        <v>Arbet Inc, dba NW Flooring Solutions</v>
      </c>
      <c r="B76" s="40" t="str">
        <f>_Carpet[[#This Row],[Sub-Category]]&amp;" "&amp;_Carpet[[#This Row],[Technical Specification]]</f>
        <v xml:space="preserve"> </v>
      </c>
      <c r="C76" s="107"/>
      <c r="D76" s="107"/>
      <c r="E76" s="82" t="e">
        <f>VLOOKUP(_Carpet[[#This Row],[Combo]],Sheet1!$F$1:$I$22,4,FALSE)</f>
        <v>#N/A</v>
      </c>
      <c r="F76" s="108"/>
      <c r="G76" s="109" t="s">
        <v>137</v>
      </c>
      <c r="H76" s="36" t="s">
        <v>138</v>
      </c>
      <c r="I76" s="128">
        <v>8.99</v>
      </c>
      <c r="J76" s="151">
        <f t="shared" si="6"/>
        <v>10.6082</v>
      </c>
      <c r="K76" s="129">
        <v>18.759999999999998</v>
      </c>
      <c r="L76" s="129">
        <f t="shared" si="7"/>
        <v>22.136799999999997</v>
      </c>
      <c r="M76" s="83" t="e">
        <f>SUM(#REF!)</f>
        <v>#REF!</v>
      </c>
      <c r="N76" s="77"/>
      <c r="O76" s="42">
        <v>3</v>
      </c>
      <c r="P76" s="42">
        <v>2.2000000000000002</v>
      </c>
      <c r="Q76" s="67" t="s">
        <v>370</v>
      </c>
      <c r="R76" s="68" t="s">
        <v>367</v>
      </c>
      <c r="S76" s="68" t="s">
        <v>367</v>
      </c>
      <c r="T76" s="68" t="s">
        <v>367</v>
      </c>
      <c r="U76" s="68" t="s">
        <v>367</v>
      </c>
      <c r="V76" s="68" t="s">
        <v>368</v>
      </c>
      <c r="W76" s="68" t="s">
        <v>367</v>
      </c>
      <c r="X76" s="68" t="s">
        <v>367</v>
      </c>
      <c r="Y76" s="68" t="s">
        <v>367</v>
      </c>
      <c r="Z76" s="68" t="s">
        <v>367</v>
      </c>
      <c r="AA76" s="68" t="s">
        <v>367</v>
      </c>
      <c r="AB76" s="60" t="s">
        <v>368</v>
      </c>
      <c r="AC76" s="40" t="s">
        <v>369</v>
      </c>
      <c r="AD76" s="68" t="s">
        <v>367</v>
      </c>
      <c r="AE76" s="68" t="s">
        <v>367</v>
      </c>
      <c r="AF76" s="68" t="s">
        <v>367</v>
      </c>
      <c r="AG76" s="68" t="s">
        <v>367</v>
      </c>
      <c r="AH76" s="68" t="s">
        <v>367</v>
      </c>
      <c r="AI76" s="68" t="s">
        <v>367</v>
      </c>
      <c r="AJ76" s="68" t="s">
        <v>367</v>
      </c>
      <c r="AK76" s="40">
        <v>51</v>
      </c>
      <c r="AL76" s="40">
        <v>51</v>
      </c>
      <c r="AM76" s="44"/>
    </row>
    <row r="77" spans="1:39" s="56" customFormat="1" ht="48" customHeight="1" thickBot="1" x14ac:dyDescent="0.4">
      <c r="A77" s="57" t="str">
        <f>$D$2</f>
        <v>Arbet Inc, dba NW Flooring Solutions</v>
      </c>
      <c r="B77" s="40" t="str">
        <f>_Carpet[[#This Row],[Sub-Category]]&amp;" "&amp;_Carpet[[#This Row],[Technical Specification]]</f>
        <v xml:space="preserve"> </v>
      </c>
      <c r="C77" s="107"/>
      <c r="D77" s="107"/>
      <c r="E77" s="82" t="e">
        <f>VLOOKUP(_Carpet[[#This Row],[Combo]],Sheet1!$F$1:$I$22,4,FALSE)</f>
        <v>#N/A</v>
      </c>
      <c r="F77" s="108"/>
      <c r="G77" s="109" t="s">
        <v>135</v>
      </c>
      <c r="H77" s="36" t="s">
        <v>136</v>
      </c>
      <c r="I77" s="128">
        <v>8.99</v>
      </c>
      <c r="J77" s="151">
        <f t="shared" si="6"/>
        <v>10.6082</v>
      </c>
      <c r="K77" s="129">
        <v>18.759999999999998</v>
      </c>
      <c r="L77" s="129">
        <f t="shared" si="7"/>
        <v>22.136799999999997</v>
      </c>
      <c r="M77" s="83" t="e">
        <f>SUM(#REF!)</f>
        <v>#REF!</v>
      </c>
      <c r="N77" s="77"/>
      <c r="O77" s="42">
        <v>3</v>
      </c>
      <c r="P77" s="42">
        <v>2.2000000000000002</v>
      </c>
      <c r="Q77" s="67" t="s">
        <v>370</v>
      </c>
      <c r="R77" s="68" t="s">
        <v>367</v>
      </c>
      <c r="S77" s="68" t="s">
        <v>367</v>
      </c>
      <c r="T77" s="68" t="s">
        <v>367</v>
      </c>
      <c r="U77" s="68" t="s">
        <v>367</v>
      </c>
      <c r="V77" s="68" t="s">
        <v>368</v>
      </c>
      <c r="W77" s="68" t="s">
        <v>367</v>
      </c>
      <c r="X77" s="68" t="s">
        <v>367</v>
      </c>
      <c r="Y77" s="68" t="s">
        <v>367</v>
      </c>
      <c r="Z77" s="68" t="s">
        <v>367</v>
      </c>
      <c r="AA77" s="68" t="s">
        <v>367</v>
      </c>
      <c r="AB77" s="60" t="s">
        <v>368</v>
      </c>
      <c r="AC77" s="40" t="s">
        <v>369</v>
      </c>
      <c r="AD77" s="68" t="s">
        <v>367</v>
      </c>
      <c r="AE77" s="68" t="s">
        <v>367</v>
      </c>
      <c r="AF77" s="68" t="s">
        <v>367</v>
      </c>
      <c r="AG77" s="68" t="s">
        <v>367</v>
      </c>
      <c r="AH77" s="68" t="s">
        <v>367</v>
      </c>
      <c r="AI77" s="68" t="s">
        <v>367</v>
      </c>
      <c r="AJ77" s="68" t="s">
        <v>367</v>
      </c>
      <c r="AK77" s="40">
        <v>51</v>
      </c>
      <c r="AL77" s="40">
        <v>51</v>
      </c>
      <c r="AM77" s="44"/>
    </row>
    <row r="78" spans="1:39" s="56" customFormat="1" ht="48" customHeight="1" thickBot="1" x14ac:dyDescent="0.4">
      <c r="A78" s="40" t="str">
        <f t="shared" si="0"/>
        <v>Arbet Inc, dba NW Flooring Solutions</v>
      </c>
      <c r="B78" s="40" t="str">
        <f>_Carpet[[#This Row],[Sub-Category]]&amp;" "&amp;_Carpet[[#This Row],[Technical Specification]]</f>
        <v>Rolled Loop Carpet Heavy Use - Minimum 26 Ounce Face Weight</v>
      </c>
      <c r="C78" s="107" t="s">
        <v>10</v>
      </c>
      <c r="D78" s="107" t="s">
        <v>15</v>
      </c>
      <c r="E78" s="76" t="str">
        <f>VLOOKUP(_Carpet[[#This Row],[Combo]],Sheet1!$F$1:$I$22,4,FALSE)</f>
        <v>Must consist of nylon fiber, and meet have a minimum TARR rating of 3.0 and a maximum modification ratio of 2.8</v>
      </c>
      <c r="F78" s="111"/>
      <c r="G78" s="110"/>
      <c r="H78" s="70"/>
      <c r="I78" s="130"/>
      <c r="J78" s="152">
        <f t="shared" si="6"/>
        <v>0</v>
      </c>
      <c r="K78" s="129"/>
      <c r="L78" s="156">
        <f t="shared" si="7"/>
        <v>0</v>
      </c>
      <c r="M78" s="72" t="e">
        <f>SUM(#REF!)</f>
        <v>#REF!</v>
      </c>
      <c r="N78" s="41" t="s">
        <v>27</v>
      </c>
      <c r="O78" s="42"/>
      <c r="P78" s="42"/>
      <c r="Q78" s="67" t="s">
        <v>370</v>
      </c>
      <c r="R78" s="68" t="s">
        <v>367</v>
      </c>
      <c r="S78" s="68" t="s">
        <v>367</v>
      </c>
      <c r="T78" s="68" t="s">
        <v>367</v>
      </c>
      <c r="U78" s="68" t="s">
        <v>367</v>
      </c>
      <c r="V78" s="68" t="s">
        <v>368</v>
      </c>
      <c r="W78" s="68" t="s">
        <v>367</v>
      </c>
      <c r="X78" s="68" t="s">
        <v>367</v>
      </c>
      <c r="Y78" s="68" t="s">
        <v>367</v>
      </c>
      <c r="Z78" s="68" t="s">
        <v>367</v>
      </c>
      <c r="AA78" s="68" t="s">
        <v>367</v>
      </c>
      <c r="AB78" s="60" t="s">
        <v>368</v>
      </c>
      <c r="AC78" s="40" t="s">
        <v>369</v>
      </c>
      <c r="AD78" s="68" t="s">
        <v>367</v>
      </c>
      <c r="AE78" s="68" t="s">
        <v>367</v>
      </c>
      <c r="AF78" s="68" t="s">
        <v>367</v>
      </c>
      <c r="AG78" s="68" t="s">
        <v>367</v>
      </c>
      <c r="AH78" s="68" t="s">
        <v>367</v>
      </c>
      <c r="AI78" s="68" t="s">
        <v>367</v>
      </c>
      <c r="AJ78" s="68" t="s">
        <v>367</v>
      </c>
      <c r="AK78" s="40"/>
      <c r="AL78" s="40"/>
      <c r="AM78" s="44"/>
    </row>
    <row r="79" spans="1:39" s="56" customFormat="1" ht="48" customHeight="1" thickBot="1" x14ac:dyDescent="0.4">
      <c r="A79" s="57" t="str">
        <f>$D$2</f>
        <v>Arbet Inc, dba NW Flooring Solutions</v>
      </c>
      <c r="B79" s="40" t="str">
        <f>_Carpet[[#This Row],[Sub-Category]]&amp;" "&amp;_Carpet[[#This Row],[Technical Specification]]</f>
        <v xml:space="preserve"> </v>
      </c>
      <c r="C79" s="107"/>
      <c r="D79" s="107"/>
      <c r="E79" s="82" t="e">
        <f>VLOOKUP(_Carpet[[#This Row],[Combo]],Sheet1!$F$1:$I$22,4,FALSE)</f>
        <v>#N/A</v>
      </c>
      <c r="F79" s="108"/>
      <c r="G79" s="109" t="s">
        <v>288</v>
      </c>
      <c r="H79" s="36" t="s">
        <v>139</v>
      </c>
      <c r="I79" s="128">
        <v>10.69</v>
      </c>
      <c r="J79" s="151">
        <f t="shared" si="6"/>
        <v>12.6142</v>
      </c>
      <c r="K79" s="129">
        <v>20.46</v>
      </c>
      <c r="L79" s="129">
        <f t="shared" si="7"/>
        <v>24.142800000000001</v>
      </c>
      <c r="M79" s="83" t="e">
        <f>SUM(#REF!)</f>
        <v>#REF!</v>
      </c>
      <c r="N79" s="77"/>
      <c r="O79" s="42">
        <v>3</v>
      </c>
      <c r="P79" s="42">
        <v>2.2000000000000002</v>
      </c>
      <c r="Q79" s="67" t="s">
        <v>370</v>
      </c>
      <c r="R79" s="68" t="s">
        <v>367</v>
      </c>
      <c r="S79" s="68" t="s">
        <v>367</v>
      </c>
      <c r="T79" s="68" t="s">
        <v>367</v>
      </c>
      <c r="U79" s="68" t="s">
        <v>367</v>
      </c>
      <c r="V79" s="68" t="s">
        <v>368</v>
      </c>
      <c r="W79" s="68" t="s">
        <v>367</v>
      </c>
      <c r="X79" s="68" t="s">
        <v>367</v>
      </c>
      <c r="Y79" s="68" t="s">
        <v>367</v>
      </c>
      <c r="Z79" s="68" t="s">
        <v>367</v>
      </c>
      <c r="AA79" s="68" t="s">
        <v>367</v>
      </c>
      <c r="AB79" s="60" t="s">
        <v>368</v>
      </c>
      <c r="AC79" s="40" t="s">
        <v>369</v>
      </c>
      <c r="AD79" s="68" t="s">
        <v>367</v>
      </c>
      <c r="AE79" s="68" t="s">
        <v>367</v>
      </c>
      <c r="AF79" s="68" t="s">
        <v>367</v>
      </c>
      <c r="AG79" s="68" t="s">
        <v>367</v>
      </c>
      <c r="AH79" s="68" t="s">
        <v>367</v>
      </c>
      <c r="AI79" s="68" t="s">
        <v>367</v>
      </c>
      <c r="AJ79" s="68" t="s">
        <v>367</v>
      </c>
      <c r="AK79" s="40"/>
      <c r="AL79" s="40">
        <v>40</v>
      </c>
      <c r="AM79" s="44"/>
    </row>
    <row r="80" spans="1:39" s="56" customFormat="1" ht="48" customHeight="1" thickBot="1" x14ac:dyDescent="0.4">
      <c r="A80" s="40" t="str">
        <f t="shared" si="0"/>
        <v>Arbet Inc, dba NW Flooring Solutions</v>
      </c>
      <c r="B80" s="40" t="str">
        <f>_Carpet[[#This Row],[Sub-Category]]&amp;" "&amp;_Carpet[[#This Row],[Technical Specification]]</f>
        <v>Rolled Loop Carpet Heavy Use - Minimum 30 Ounce Face Weight</v>
      </c>
      <c r="C80" s="107" t="s">
        <v>10</v>
      </c>
      <c r="D80" s="107" t="s">
        <v>16</v>
      </c>
      <c r="E80" s="76" t="str">
        <f>VLOOKUP(_Carpet[[#This Row],[Combo]],Sheet1!$F$1:$I$22,4,FALSE)</f>
        <v>Must consist of nylon fiber, and meet have a minimum TARR rating of 3.0 and a maximum modification ratio of 2.8</v>
      </c>
      <c r="F80" s="111"/>
      <c r="G80" s="110"/>
      <c r="H80" s="70"/>
      <c r="I80" s="130"/>
      <c r="J80" s="152">
        <f t="shared" si="6"/>
        <v>0</v>
      </c>
      <c r="K80" s="129"/>
      <c r="L80" s="156">
        <f t="shared" si="7"/>
        <v>0</v>
      </c>
      <c r="M80" s="72" t="e">
        <f>SUM(#REF!)</f>
        <v>#REF!</v>
      </c>
      <c r="N80" s="41" t="s">
        <v>27</v>
      </c>
      <c r="O80" s="42"/>
      <c r="P80" s="42"/>
      <c r="Q80" s="67" t="s">
        <v>370</v>
      </c>
      <c r="R80" s="68" t="s">
        <v>367</v>
      </c>
      <c r="S80" s="68" t="s">
        <v>367</v>
      </c>
      <c r="T80" s="68" t="s">
        <v>367</v>
      </c>
      <c r="U80" s="68" t="s">
        <v>367</v>
      </c>
      <c r="V80" s="68" t="s">
        <v>368</v>
      </c>
      <c r="W80" s="68" t="s">
        <v>367</v>
      </c>
      <c r="X80" s="68" t="s">
        <v>367</v>
      </c>
      <c r="Y80" s="68" t="s">
        <v>367</v>
      </c>
      <c r="Z80" s="68" t="s">
        <v>367</v>
      </c>
      <c r="AA80" s="68" t="s">
        <v>367</v>
      </c>
      <c r="AB80" s="60" t="s">
        <v>368</v>
      </c>
      <c r="AC80" s="40" t="s">
        <v>369</v>
      </c>
      <c r="AD80" s="68" t="s">
        <v>367</v>
      </c>
      <c r="AE80" s="68" t="s">
        <v>367</v>
      </c>
      <c r="AF80" s="68" t="s">
        <v>367</v>
      </c>
      <c r="AG80" s="68" t="s">
        <v>367</v>
      </c>
      <c r="AH80" s="68" t="s">
        <v>367</v>
      </c>
      <c r="AI80" s="68" t="s">
        <v>367</v>
      </c>
      <c r="AJ80" s="68" t="s">
        <v>367</v>
      </c>
      <c r="AK80" s="40"/>
      <c r="AL80" s="40"/>
      <c r="AM80" s="44"/>
    </row>
    <row r="81" spans="1:39" s="56" customFormat="1" ht="48" customHeight="1" thickBot="1" x14ac:dyDescent="0.4">
      <c r="A81" s="57" t="str">
        <f>$D$2</f>
        <v>Arbet Inc, dba NW Flooring Solutions</v>
      </c>
      <c r="B81" s="40" t="str">
        <f>_Carpet[[#This Row],[Sub-Category]]&amp;" "&amp;_Carpet[[#This Row],[Technical Specification]]</f>
        <v xml:space="preserve"> </v>
      </c>
      <c r="C81" s="107"/>
      <c r="D81" s="107"/>
      <c r="E81" s="82" t="e">
        <f>VLOOKUP(_Carpet[[#This Row],[Combo]],Sheet1!$F$1:$I$22,4,FALSE)</f>
        <v>#N/A</v>
      </c>
      <c r="F81" s="108"/>
      <c r="G81" s="109" t="s">
        <v>267</v>
      </c>
      <c r="H81" s="36" t="s">
        <v>268</v>
      </c>
      <c r="I81" s="128">
        <v>13.69</v>
      </c>
      <c r="J81" s="151">
        <f t="shared" si="6"/>
        <v>16.154199999999999</v>
      </c>
      <c r="K81" s="129">
        <v>23.46</v>
      </c>
      <c r="L81" s="129">
        <f t="shared" si="7"/>
        <v>27.6828</v>
      </c>
      <c r="M81" s="83" t="e">
        <f>SUM(#REF!)</f>
        <v>#REF!</v>
      </c>
      <c r="N81" s="77"/>
      <c r="O81" s="42">
        <v>3</v>
      </c>
      <c r="P81" s="42">
        <v>2.2000000000000002</v>
      </c>
      <c r="Q81" s="67" t="s">
        <v>370</v>
      </c>
      <c r="R81" s="68" t="s">
        <v>367</v>
      </c>
      <c r="S81" s="68" t="s">
        <v>367</v>
      </c>
      <c r="T81" s="68" t="s">
        <v>367</v>
      </c>
      <c r="U81" s="68" t="s">
        <v>367</v>
      </c>
      <c r="V81" s="68" t="s">
        <v>368</v>
      </c>
      <c r="W81" s="68" t="s">
        <v>367</v>
      </c>
      <c r="X81" s="68" t="s">
        <v>367</v>
      </c>
      <c r="Y81" s="68" t="s">
        <v>367</v>
      </c>
      <c r="Z81" s="68" t="s">
        <v>367</v>
      </c>
      <c r="AA81" s="68" t="s">
        <v>367</v>
      </c>
      <c r="AB81" s="60" t="s">
        <v>368</v>
      </c>
      <c r="AC81" s="40" t="s">
        <v>369</v>
      </c>
      <c r="AD81" s="68" t="s">
        <v>367</v>
      </c>
      <c r="AE81" s="68" t="s">
        <v>367</v>
      </c>
      <c r="AF81" s="68" t="s">
        <v>367</v>
      </c>
      <c r="AG81" s="68" t="s">
        <v>367</v>
      </c>
      <c r="AH81" s="68" t="s">
        <v>367</v>
      </c>
      <c r="AI81" s="68" t="s">
        <v>367</v>
      </c>
      <c r="AJ81" s="68" t="s">
        <v>367</v>
      </c>
      <c r="AK81" s="40"/>
      <c r="AL81" s="40">
        <v>50</v>
      </c>
      <c r="AM81" s="44"/>
    </row>
    <row r="82" spans="1:39" s="56" customFormat="1" ht="48" customHeight="1" thickBot="1" x14ac:dyDescent="0.4">
      <c r="A82" s="57" t="str">
        <f>$D$2</f>
        <v>Arbet Inc, dba NW Flooring Solutions</v>
      </c>
      <c r="B82" s="40" t="str">
        <f>_Carpet[[#This Row],[Sub-Category]]&amp;" "&amp;_Carpet[[#This Row],[Technical Specification]]</f>
        <v xml:space="preserve"> </v>
      </c>
      <c r="C82" s="107"/>
      <c r="D82" s="107"/>
      <c r="E82" s="82" t="e">
        <f>VLOOKUP(_Carpet[[#This Row],[Combo]],Sheet1!$F$1:$I$22,4,FALSE)</f>
        <v>#N/A</v>
      </c>
      <c r="F82" s="108"/>
      <c r="G82" s="109" t="s">
        <v>269</v>
      </c>
      <c r="H82" s="36" t="s">
        <v>270</v>
      </c>
      <c r="I82" s="128">
        <v>15.69</v>
      </c>
      <c r="J82" s="151">
        <f t="shared" si="6"/>
        <v>18.514199999999999</v>
      </c>
      <c r="K82" s="129">
        <v>25.46</v>
      </c>
      <c r="L82" s="129">
        <f t="shared" si="7"/>
        <v>30.0428</v>
      </c>
      <c r="M82" s="83" t="e">
        <f>SUM(#REF!)</f>
        <v>#REF!</v>
      </c>
      <c r="N82" s="77"/>
      <c r="O82" s="42">
        <v>3</v>
      </c>
      <c r="P82" s="42">
        <v>2.2000000000000002</v>
      </c>
      <c r="Q82" s="67" t="s">
        <v>370</v>
      </c>
      <c r="R82" s="68" t="s">
        <v>367</v>
      </c>
      <c r="S82" s="68" t="s">
        <v>367</v>
      </c>
      <c r="T82" s="68" t="s">
        <v>367</v>
      </c>
      <c r="U82" s="68" t="s">
        <v>367</v>
      </c>
      <c r="V82" s="68" t="s">
        <v>368</v>
      </c>
      <c r="W82" s="68" t="s">
        <v>367</v>
      </c>
      <c r="X82" s="68" t="s">
        <v>367</v>
      </c>
      <c r="Y82" s="68" t="s">
        <v>367</v>
      </c>
      <c r="Z82" s="68" t="s">
        <v>367</v>
      </c>
      <c r="AA82" s="68" t="s">
        <v>367</v>
      </c>
      <c r="AB82" s="60" t="s">
        <v>368</v>
      </c>
      <c r="AC82" s="40" t="s">
        <v>369</v>
      </c>
      <c r="AD82" s="68" t="s">
        <v>367</v>
      </c>
      <c r="AE82" s="68" t="s">
        <v>367</v>
      </c>
      <c r="AF82" s="68" t="s">
        <v>367</v>
      </c>
      <c r="AG82" s="68" t="s">
        <v>367</v>
      </c>
      <c r="AH82" s="68" t="s">
        <v>367</v>
      </c>
      <c r="AI82" s="68" t="s">
        <v>367</v>
      </c>
      <c r="AJ82" s="68" t="s">
        <v>367</v>
      </c>
      <c r="AK82" s="40"/>
      <c r="AL82" s="40">
        <v>50</v>
      </c>
      <c r="AM82" s="44"/>
    </row>
    <row r="83" spans="1:39" s="56" customFormat="1" ht="48" customHeight="1" thickBot="1" x14ac:dyDescent="0.4">
      <c r="A83" s="57" t="str">
        <f>$D$2</f>
        <v>Arbet Inc, dba NW Flooring Solutions</v>
      </c>
      <c r="B83" s="40" t="str">
        <f>_Carpet[[#This Row],[Sub-Category]]&amp;" "&amp;_Carpet[[#This Row],[Technical Specification]]</f>
        <v xml:space="preserve"> </v>
      </c>
      <c r="C83" s="107"/>
      <c r="D83" s="107"/>
      <c r="E83" s="82" t="e">
        <f>VLOOKUP(_Carpet[[#This Row],[Combo]],Sheet1!$F$1:$I$22,4,FALSE)</f>
        <v>#N/A</v>
      </c>
      <c r="F83" s="108"/>
      <c r="G83" s="109" t="s">
        <v>271</v>
      </c>
      <c r="H83" s="36" t="s">
        <v>272</v>
      </c>
      <c r="I83" s="128">
        <v>15.69</v>
      </c>
      <c r="J83" s="151">
        <f t="shared" si="6"/>
        <v>18.514199999999999</v>
      </c>
      <c r="K83" s="129">
        <v>25.46</v>
      </c>
      <c r="L83" s="129">
        <f t="shared" si="7"/>
        <v>30.0428</v>
      </c>
      <c r="M83" s="83" t="e">
        <f>SUM(#REF!)</f>
        <v>#REF!</v>
      </c>
      <c r="N83" s="77"/>
      <c r="O83" s="42">
        <v>3</v>
      </c>
      <c r="P83" s="42">
        <v>2.2000000000000002</v>
      </c>
      <c r="Q83" s="67" t="s">
        <v>370</v>
      </c>
      <c r="R83" s="68" t="s">
        <v>367</v>
      </c>
      <c r="S83" s="68" t="s">
        <v>367</v>
      </c>
      <c r="T83" s="68" t="s">
        <v>367</v>
      </c>
      <c r="U83" s="68" t="s">
        <v>367</v>
      </c>
      <c r="V83" s="68" t="s">
        <v>368</v>
      </c>
      <c r="W83" s="68" t="s">
        <v>367</v>
      </c>
      <c r="X83" s="68" t="s">
        <v>367</v>
      </c>
      <c r="Y83" s="68" t="s">
        <v>367</v>
      </c>
      <c r="Z83" s="68" t="s">
        <v>367</v>
      </c>
      <c r="AA83" s="68" t="s">
        <v>367</v>
      </c>
      <c r="AB83" s="60" t="s">
        <v>368</v>
      </c>
      <c r="AC83" s="40" t="s">
        <v>369</v>
      </c>
      <c r="AD83" s="68" t="s">
        <v>367</v>
      </c>
      <c r="AE83" s="68" t="s">
        <v>367</v>
      </c>
      <c r="AF83" s="68" t="s">
        <v>367</v>
      </c>
      <c r="AG83" s="68" t="s">
        <v>367</v>
      </c>
      <c r="AH83" s="68" t="s">
        <v>367</v>
      </c>
      <c r="AI83" s="68" t="s">
        <v>367</v>
      </c>
      <c r="AJ83" s="68" t="s">
        <v>367</v>
      </c>
      <c r="AK83" s="40"/>
      <c r="AL83" s="40">
        <v>50</v>
      </c>
      <c r="AM83" s="44"/>
    </row>
    <row r="84" spans="1:39" s="56" customFormat="1" ht="48" customHeight="1" thickBot="1" x14ac:dyDescent="0.4">
      <c r="A84" s="40" t="str">
        <f t="shared" si="0"/>
        <v>Arbet Inc, dba NW Flooring Solutions</v>
      </c>
      <c r="B84" s="40" t="str">
        <f>_Carpet[[#This Row],[Sub-Category]]&amp;" "&amp;_Carpet[[#This Row],[Technical Specification]]</f>
        <v>Rolled Loop Carpet Severe Use</v>
      </c>
      <c r="C84" s="107" t="s">
        <v>10</v>
      </c>
      <c r="D84" s="107" t="s">
        <v>9</v>
      </c>
      <c r="E84" s="76" t="str">
        <f>VLOOKUP(_Carpet[[#This Row],[Combo]],Sheet1!$F$1:$I$22,4,FALSE)</f>
        <v>Must consist of nylon 6 or 6.6 fiber and have a minimum TARR rating of 3.5 and a maximum modification ratio of 2.2</v>
      </c>
      <c r="F84" s="111"/>
      <c r="G84" s="110"/>
      <c r="H84" s="70"/>
      <c r="I84" s="130"/>
      <c r="J84" s="152">
        <f t="shared" si="6"/>
        <v>0</v>
      </c>
      <c r="K84" s="129"/>
      <c r="L84" s="156">
        <f t="shared" si="7"/>
        <v>0</v>
      </c>
      <c r="M84" s="72" t="e">
        <f>SUM(#REF!)</f>
        <v>#REF!</v>
      </c>
      <c r="N84" s="41" t="s">
        <v>27</v>
      </c>
      <c r="O84" s="42"/>
      <c r="P84" s="42"/>
      <c r="Q84" s="67" t="s">
        <v>370</v>
      </c>
      <c r="R84" s="68" t="s">
        <v>367</v>
      </c>
      <c r="S84" s="68" t="s">
        <v>367</v>
      </c>
      <c r="T84" s="68" t="s">
        <v>367</v>
      </c>
      <c r="U84" s="68" t="s">
        <v>367</v>
      </c>
      <c r="V84" s="68" t="s">
        <v>368</v>
      </c>
      <c r="W84" s="68" t="s">
        <v>367</v>
      </c>
      <c r="X84" s="68" t="s">
        <v>367</v>
      </c>
      <c r="Y84" s="68" t="s">
        <v>367</v>
      </c>
      <c r="Z84" s="68" t="s">
        <v>367</v>
      </c>
      <c r="AA84" s="68" t="s">
        <v>367</v>
      </c>
      <c r="AB84" s="60" t="s">
        <v>368</v>
      </c>
      <c r="AC84" s="40" t="s">
        <v>369</v>
      </c>
      <c r="AD84" s="68" t="s">
        <v>367</v>
      </c>
      <c r="AE84" s="68" t="s">
        <v>367</v>
      </c>
      <c r="AF84" s="68" t="s">
        <v>367</v>
      </c>
      <c r="AG84" s="68" t="s">
        <v>367</v>
      </c>
      <c r="AH84" s="68" t="s">
        <v>367</v>
      </c>
      <c r="AI84" s="68" t="s">
        <v>367</v>
      </c>
      <c r="AJ84" s="68" t="s">
        <v>367</v>
      </c>
      <c r="AK84" s="40"/>
      <c r="AL84" s="40"/>
      <c r="AM84" s="44"/>
    </row>
    <row r="85" spans="1:39" s="56" customFormat="1" ht="48" customHeight="1" thickBot="1" x14ac:dyDescent="0.4">
      <c r="A85" s="57" t="str">
        <f>$D$2</f>
        <v>Arbet Inc, dba NW Flooring Solutions</v>
      </c>
      <c r="B85" s="40" t="str">
        <f>_Carpet[[#This Row],[Sub-Category]]&amp;" "&amp;_Carpet[[#This Row],[Technical Specification]]</f>
        <v xml:space="preserve"> </v>
      </c>
      <c r="C85" s="107"/>
      <c r="D85" s="107"/>
      <c r="E85" s="82" t="e">
        <f>VLOOKUP(_Carpet[[#This Row],[Combo]],Sheet1!$F$1:$I$22,4,FALSE)</f>
        <v>#N/A</v>
      </c>
      <c r="F85" s="108"/>
      <c r="G85" s="109" t="s">
        <v>151</v>
      </c>
      <c r="H85" s="36" t="s">
        <v>153</v>
      </c>
      <c r="I85" s="128">
        <v>15.459999999999999</v>
      </c>
      <c r="J85" s="151">
        <f t="shared" si="6"/>
        <v>18.242799999999999</v>
      </c>
      <c r="K85" s="129">
        <v>25.229999999999997</v>
      </c>
      <c r="L85" s="129">
        <f t="shared" si="7"/>
        <v>29.771399999999996</v>
      </c>
      <c r="M85" s="83" t="e">
        <f>SUM(#REF!)</f>
        <v>#REF!</v>
      </c>
      <c r="N85" s="77"/>
      <c r="O85" s="42">
        <v>3.5</v>
      </c>
      <c r="P85" s="42">
        <v>2.2000000000000002</v>
      </c>
      <c r="Q85" s="67" t="s">
        <v>370</v>
      </c>
      <c r="R85" s="68" t="s">
        <v>367</v>
      </c>
      <c r="S85" s="68" t="s">
        <v>367</v>
      </c>
      <c r="T85" s="68" t="s">
        <v>367</v>
      </c>
      <c r="U85" s="68" t="s">
        <v>367</v>
      </c>
      <c r="V85" s="68" t="s">
        <v>368</v>
      </c>
      <c r="W85" s="68" t="s">
        <v>367</v>
      </c>
      <c r="X85" s="68" t="s">
        <v>367</v>
      </c>
      <c r="Y85" s="68" t="s">
        <v>367</v>
      </c>
      <c r="Z85" s="68" t="s">
        <v>367</v>
      </c>
      <c r="AA85" s="68" t="s">
        <v>367</v>
      </c>
      <c r="AB85" s="60" t="s">
        <v>368</v>
      </c>
      <c r="AC85" s="40" t="s">
        <v>369</v>
      </c>
      <c r="AD85" s="68" t="s">
        <v>367</v>
      </c>
      <c r="AE85" s="68" t="s">
        <v>367</v>
      </c>
      <c r="AF85" s="68" t="s">
        <v>367</v>
      </c>
      <c r="AG85" s="68" t="s">
        <v>367</v>
      </c>
      <c r="AH85" s="68" t="s">
        <v>367</v>
      </c>
      <c r="AI85" s="68" t="s">
        <v>367</v>
      </c>
      <c r="AJ85" s="68" t="s">
        <v>367</v>
      </c>
      <c r="AK85" s="40"/>
      <c r="AL85" s="40">
        <v>39</v>
      </c>
      <c r="AM85" s="44"/>
    </row>
    <row r="86" spans="1:39" s="56" customFormat="1" ht="48" customHeight="1" thickBot="1" x14ac:dyDescent="0.4">
      <c r="A86" s="57" t="str">
        <f>$D$2</f>
        <v>Arbet Inc, dba NW Flooring Solutions</v>
      </c>
      <c r="B86" s="40" t="str">
        <f>_Carpet[[#This Row],[Sub-Category]]&amp;" "&amp;_Carpet[[#This Row],[Technical Specification]]</f>
        <v xml:space="preserve"> </v>
      </c>
      <c r="C86" s="107"/>
      <c r="D86" s="107"/>
      <c r="E86" s="82" t="e">
        <f>VLOOKUP(_Carpet[[#This Row],[Combo]],Sheet1!$F$1:$I$22,4,FALSE)</f>
        <v>#N/A</v>
      </c>
      <c r="F86" s="108"/>
      <c r="G86" s="109" t="s">
        <v>152</v>
      </c>
      <c r="H86" s="36" t="s">
        <v>154</v>
      </c>
      <c r="I86" s="128">
        <v>15.459999999999999</v>
      </c>
      <c r="J86" s="151">
        <f t="shared" si="6"/>
        <v>18.242799999999999</v>
      </c>
      <c r="K86" s="129">
        <v>25.229999999999997</v>
      </c>
      <c r="L86" s="129">
        <f t="shared" si="7"/>
        <v>29.771399999999996</v>
      </c>
      <c r="M86" s="83" t="e">
        <f>SUM(#REF!)</f>
        <v>#REF!</v>
      </c>
      <c r="N86" s="77"/>
      <c r="O86" s="42">
        <v>3.5</v>
      </c>
      <c r="P86" s="42">
        <v>2.2000000000000002</v>
      </c>
      <c r="Q86" s="67" t="s">
        <v>370</v>
      </c>
      <c r="R86" s="68" t="s">
        <v>367</v>
      </c>
      <c r="S86" s="68" t="s">
        <v>367</v>
      </c>
      <c r="T86" s="68" t="s">
        <v>367</v>
      </c>
      <c r="U86" s="68" t="s">
        <v>367</v>
      </c>
      <c r="V86" s="68" t="s">
        <v>368</v>
      </c>
      <c r="W86" s="68" t="s">
        <v>367</v>
      </c>
      <c r="X86" s="68" t="s">
        <v>367</v>
      </c>
      <c r="Y86" s="68" t="s">
        <v>367</v>
      </c>
      <c r="Z86" s="68" t="s">
        <v>367</v>
      </c>
      <c r="AA86" s="68" t="s">
        <v>367</v>
      </c>
      <c r="AB86" s="60" t="s">
        <v>368</v>
      </c>
      <c r="AC86" s="40" t="s">
        <v>369</v>
      </c>
      <c r="AD86" s="68" t="s">
        <v>367</v>
      </c>
      <c r="AE86" s="68" t="s">
        <v>367</v>
      </c>
      <c r="AF86" s="68" t="s">
        <v>367</v>
      </c>
      <c r="AG86" s="68" t="s">
        <v>367</v>
      </c>
      <c r="AH86" s="68" t="s">
        <v>367</v>
      </c>
      <c r="AI86" s="68" t="s">
        <v>367</v>
      </c>
      <c r="AJ86" s="68" t="s">
        <v>367</v>
      </c>
      <c r="AK86" s="40"/>
      <c r="AL86" s="40">
        <v>39</v>
      </c>
      <c r="AM86" s="44"/>
    </row>
    <row r="87" spans="1:39" s="56" customFormat="1" ht="48" customHeight="1" thickBot="1" x14ac:dyDescent="0.4">
      <c r="A87" s="57" t="str">
        <f>$D$2</f>
        <v>Arbet Inc, dba NW Flooring Solutions</v>
      </c>
      <c r="B87" s="40" t="str">
        <f>_Carpet[[#This Row],[Sub-Category]]&amp;" "&amp;_Carpet[[#This Row],[Technical Specification]]</f>
        <v xml:space="preserve"> </v>
      </c>
      <c r="C87" s="107"/>
      <c r="D87" s="107"/>
      <c r="E87" s="82" t="e">
        <f>VLOOKUP(_Carpet[[#This Row],[Combo]],Sheet1!$F$1:$I$22,4,FALSE)</f>
        <v>#N/A</v>
      </c>
      <c r="F87" s="108"/>
      <c r="G87" s="109" t="s">
        <v>155</v>
      </c>
      <c r="H87" s="36" t="s">
        <v>156</v>
      </c>
      <c r="I87" s="128">
        <v>15.459999999999999</v>
      </c>
      <c r="J87" s="151">
        <f t="shared" si="6"/>
        <v>18.242799999999999</v>
      </c>
      <c r="K87" s="129">
        <v>25.229999999999997</v>
      </c>
      <c r="L87" s="129">
        <f t="shared" si="7"/>
        <v>29.771399999999996</v>
      </c>
      <c r="M87" s="83" t="e">
        <f>SUM(#REF!)</f>
        <v>#REF!</v>
      </c>
      <c r="N87" s="77"/>
      <c r="O87" s="42">
        <v>3.5</v>
      </c>
      <c r="P87" s="42">
        <v>2.2000000000000002</v>
      </c>
      <c r="Q87" s="67" t="s">
        <v>370</v>
      </c>
      <c r="R87" s="68" t="s">
        <v>367</v>
      </c>
      <c r="S87" s="68" t="s">
        <v>367</v>
      </c>
      <c r="T87" s="68" t="s">
        <v>367</v>
      </c>
      <c r="U87" s="68" t="s">
        <v>367</v>
      </c>
      <c r="V87" s="68" t="s">
        <v>368</v>
      </c>
      <c r="W87" s="68" t="s">
        <v>367</v>
      </c>
      <c r="X87" s="68" t="s">
        <v>367</v>
      </c>
      <c r="Y87" s="68" t="s">
        <v>367</v>
      </c>
      <c r="Z87" s="68" t="s">
        <v>367</v>
      </c>
      <c r="AA87" s="68" t="s">
        <v>367</v>
      </c>
      <c r="AB87" s="60" t="s">
        <v>368</v>
      </c>
      <c r="AC87" s="40" t="s">
        <v>369</v>
      </c>
      <c r="AD87" s="68" t="s">
        <v>367</v>
      </c>
      <c r="AE87" s="68" t="s">
        <v>367</v>
      </c>
      <c r="AF87" s="68" t="s">
        <v>367</v>
      </c>
      <c r="AG87" s="68" t="s">
        <v>367</v>
      </c>
      <c r="AH87" s="68" t="s">
        <v>367</v>
      </c>
      <c r="AI87" s="68" t="s">
        <v>367</v>
      </c>
      <c r="AJ87" s="68" t="s">
        <v>367</v>
      </c>
      <c r="AK87" s="40"/>
      <c r="AL87" s="40">
        <v>39</v>
      </c>
      <c r="AM87" s="44"/>
    </row>
    <row r="88" spans="1:39" s="56" customFormat="1" ht="48" customHeight="1" thickBot="1" x14ac:dyDescent="0.4">
      <c r="A88" s="40" t="str">
        <f t="shared" si="0"/>
        <v>Arbet Inc, dba NW Flooring Solutions</v>
      </c>
      <c r="B88" s="40" t="str">
        <f>_Carpet[[#This Row],[Sub-Category]]&amp;" "&amp;_Carpet[[#This Row],[Technical Specification]]</f>
        <v>Rolled Loop Carpet Severe Use - Minimum 22 Ounce Face Weight</v>
      </c>
      <c r="C88" s="107" t="s">
        <v>10</v>
      </c>
      <c r="D88" s="107" t="s">
        <v>17</v>
      </c>
      <c r="E88" s="76" t="str">
        <f>VLOOKUP(_Carpet[[#This Row],[Combo]],Sheet1!$F$1:$I$22,4,FALSE)</f>
        <v>Must consist of nylon 6 or 6.6 fiber and have a minimum TARR rating of 3.5 and a maximum modification ratio of 2.2</v>
      </c>
      <c r="F88" s="111"/>
      <c r="G88" s="110"/>
      <c r="H88" s="70"/>
      <c r="I88" s="130"/>
      <c r="J88" s="152">
        <f t="shared" si="6"/>
        <v>0</v>
      </c>
      <c r="K88" s="129"/>
      <c r="L88" s="156">
        <f t="shared" si="7"/>
        <v>0</v>
      </c>
      <c r="M88" s="72" t="e">
        <f>SUM(#REF!)</f>
        <v>#REF!</v>
      </c>
      <c r="N88" s="41" t="s">
        <v>27</v>
      </c>
      <c r="O88" s="42"/>
      <c r="P88" s="42"/>
      <c r="Q88" s="67" t="s">
        <v>370</v>
      </c>
      <c r="R88" s="68" t="s">
        <v>367</v>
      </c>
      <c r="S88" s="68" t="s">
        <v>367</v>
      </c>
      <c r="T88" s="68" t="s">
        <v>367</v>
      </c>
      <c r="U88" s="68" t="s">
        <v>367</v>
      </c>
      <c r="V88" s="68" t="s">
        <v>368</v>
      </c>
      <c r="W88" s="68" t="s">
        <v>367</v>
      </c>
      <c r="X88" s="68" t="s">
        <v>367</v>
      </c>
      <c r="Y88" s="68" t="s">
        <v>367</v>
      </c>
      <c r="Z88" s="68" t="s">
        <v>367</v>
      </c>
      <c r="AA88" s="68" t="s">
        <v>367</v>
      </c>
      <c r="AB88" s="60" t="s">
        <v>368</v>
      </c>
      <c r="AC88" s="40" t="s">
        <v>369</v>
      </c>
      <c r="AD88" s="68" t="s">
        <v>367</v>
      </c>
      <c r="AE88" s="68" t="s">
        <v>367</v>
      </c>
      <c r="AF88" s="68" t="s">
        <v>367</v>
      </c>
      <c r="AG88" s="68" t="s">
        <v>367</v>
      </c>
      <c r="AH88" s="68" t="s">
        <v>367</v>
      </c>
      <c r="AI88" s="68" t="s">
        <v>367</v>
      </c>
      <c r="AJ88" s="68" t="s">
        <v>367</v>
      </c>
      <c r="AK88" s="40"/>
      <c r="AL88" s="40"/>
      <c r="AM88" s="44"/>
    </row>
    <row r="89" spans="1:39" s="56" customFormat="1" ht="48" customHeight="1" thickBot="1" x14ac:dyDescent="0.4">
      <c r="A89" s="57" t="str">
        <f>$D$2</f>
        <v>Arbet Inc, dba NW Flooring Solutions</v>
      </c>
      <c r="B89" s="40" t="str">
        <f>_Carpet[[#This Row],[Sub-Category]]&amp;" "&amp;_Carpet[[#This Row],[Technical Specification]]</f>
        <v xml:space="preserve"> </v>
      </c>
      <c r="C89" s="107"/>
      <c r="D89" s="107"/>
      <c r="E89" s="82" t="e">
        <f>VLOOKUP(_Carpet[[#This Row],[Combo]],Sheet1!$F$1:$I$22,4,FALSE)</f>
        <v>#N/A</v>
      </c>
      <c r="F89" s="108"/>
      <c r="G89" s="109" t="s">
        <v>151</v>
      </c>
      <c r="H89" s="36" t="s">
        <v>153</v>
      </c>
      <c r="I89" s="128">
        <v>15.459999999999999</v>
      </c>
      <c r="J89" s="151">
        <f t="shared" si="6"/>
        <v>18.242799999999999</v>
      </c>
      <c r="K89" s="129">
        <v>25.229999999999997</v>
      </c>
      <c r="L89" s="129">
        <f t="shared" si="7"/>
        <v>29.771399999999996</v>
      </c>
      <c r="M89" s="83" t="e">
        <f>SUM(#REF!)</f>
        <v>#REF!</v>
      </c>
      <c r="N89" s="77"/>
      <c r="O89" s="42">
        <v>3.5</v>
      </c>
      <c r="P89" s="42">
        <v>2.2000000000000002</v>
      </c>
      <c r="Q89" s="67" t="s">
        <v>370</v>
      </c>
      <c r="R89" s="68" t="s">
        <v>367</v>
      </c>
      <c r="S89" s="68" t="s">
        <v>367</v>
      </c>
      <c r="T89" s="68" t="s">
        <v>367</v>
      </c>
      <c r="U89" s="68" t="s">
        <v>367</v>
      </c>
      <c r="V89" s="68" t="s">
        <v>368</v>
      </c>
      <c r="W89" s="68" t="s">
        <v>367</v>
      </c>
      <c r="X89" s="68" t="s">
        <v>367</v>
      </c>
      <c r="Y89" s="68" t="s">
        <v>367</v>
      </c>
      <c r="Z89" s="68" t="s">
        <v>367</v>
      </c>
      <c r="AA89" s="68" t="s">
        <v>367</v>
      </c>
      <c r="AB89" s="60" t="s">
        <v>368</v>
      </c>
      <c r="AC89" s="40" t="s">
        <v>369</v>
      </c>
      <c r="AD89" s="68" t="s">
        <v>367</v>
      </c>
      <c r="AE89" s="68" t="s">
        <v>367</v>
      </c>
      <c r="AF89" s="68" t="s">
        <v>367</v>
      </c>
      <c r="AG89" s="68" t="s">
        <v>367</v>
      </c>
      <c r="AH89" s="68" t="s">
        <v>367</v>
      </c>
      <c r="AI89" s="68" t="s">
        <v>367</v>
      </c>
      <c r="AJ89" s="68" t="s">
        <v>367</v>
      </c>
      <c r="AK89" s="40"/>
      <c r="AL89" s="40">
        <v>39</v>
      </c>
      <c r="AM89" s="44"/>
    </row>
    <row r="90" spans="1:39" s="56" customFormat="1" ht="48" customHeight="1" thickBot="1" x14ac:dyDescent="0.4">
      <c r="A90" s="57" t="str">
        <f>$D$2</f>
        <v>Arbet Inc, dba NW Flooring Solutions</v>
      </c>
      <c r="B90" s="40" t="str">
        <f>_Carpet[[#This Row],[Sub-Category]]&amp;" "&amp;_Carpet[[#This Row],[Technical Specification]]</f>
        <v xml:space="preserve"> </v>
      </c>
      <c r="C90" s="107"/>
      <c r="D90" s="107"/>
      <c r="E90" s="82" t="e">
        <f>VLOOKUP(_Carpet[[#This Row],[Combo]],Sheet1!$F$1:$I$22,4,FALSE)</f>
        <v>#N/A</v>
      </c>
      <c r="F90" s="108"/>
      <c r="G90" s="109" t="s">
        <v>152</v>
      </c>
      <c r="H90" s="36" t="s">
        <v>154</v>
      </c>
      <c r="I90" s="128">
        <v>15.459999999999999</v>
      </c>
      <c r="J90" s="151">
        <f t="shared" si="6"/>
        <v>18.242799999999999</v>
      </c>
      <c r="K90" s="129">
        <v>25.229999999999997</v>
      </c>
      <c r="L90" s="129">
        <f t="shared" si="7"/>
        <v>29.771399999999996</v>
      </c>
      <c r="M90" s="83" t="e">
        <f>SUM(#REF!)</f>
        <v>#REF!</v>
      </c>
      <c r="N90" s="77"/>
      <c r="O90" s="42">
        <v>3.5</v>
      </c>
      <c r="P90" s="42">
        <v>2.2000000000000002</v>
      </c>
      <c r="Q90" s="67" t="s">
        <v>370</v>
      </c>
      <c r="R90" s="68" t="s">
        <v>367</v>
      </c>
      <c r="S90" s="68" t="s">
        <v>367</v>
      </c>
      <c r="T90" s="68" t="s">
        <v>367</v>
      </c>
      <c r="U90" s="68" t="s">
        <v>367</v>
      </c>
      <c r="V90" s="68" t="s">
        <v>368</v>
      </c>
      <c r="W90" s="68" t="s">
        <v>367</v>
      </c>
      <c r="X90" s="68" t="s">
        <v>367</v>
      </c>
      <c r="Y90" s="68" t="s">
        <v>367</v>
      </c>
      <c r="Z90" s="68" t="s">
        <v>367</v>
      </c>
      <c r="AA90" s="68" t="s">
        <v>367</v>
      </c>
      <c r="AB90" s="60" t="s">
        <v>368</v>
      </c>
      <c r="AC90" s="40" t="s">
        <v>369</v>
      </c>
      <c r="AD90" s="68" t="s">
        <v>367</v>
      </c>
      <c r="AE90" s="68" t="s">
        <v>367</v>
      </c>
      <c r="AF90" s="68" t="s">
        <v>367</v>
      </c>
      <c r="AG90" s="68" t="s">
        <v>367</v>
      </c>
      <c r="AH90" s="68" t="s">
        <v>367</v>
      </c>
      <c r="AI90" s="68" t="s">
        <v>367</v>
      </c>
      <c r="AJ90" s="68" t="s">
        <v>367</v>
      </c>
      <c r="AK90" s="40"/>
      <c r="AL90" s="40">
        <v>39</v>
      </c>
      <c r="AM90" s="44"/>
    </row>
    <row r="91" spans="1:39" s="56" customFormat="1" ht="48" customHeight="1" thickBot="1" x14ac:dyDescent="0.4">
      <c r="A91" s="57" t="str">
        <f>$D$2</f>
        <v>Arbet Inc, dba NW Flooring Solutions</v>
      </c>
      <c r="B91" s="40" t="str">
        <f>_Carpet[[#This Row],[Sub-Category]]&amp;" "&amp;_Carpet[[#This Row],[Technical Specification]]</f>
        <v xml:space="preserve"> </v>
      </c>
      <c r="C91" s="107"/>
      <c r="D91" s="107"/>
      <c r="E91" s="82" t="e">
        <f>VLOOKUP(_Carpet[[#This Row],[Combo]],Sheet1!$F$1:$I$22,4,FALSE)</f>
        <v>#N/A</v>
      </c>
      <c r="F91" s="108"/>
      <c r="G91" s="109" t="s">
        <v>155</v>
      </c>
      <c r="H91" s="36" t="s">
        <v>156</v>
      </c>
      <c r="I91" s="128">
        <v>15.459999999999999</v>
      </c>
      <c r="J91" s="151">
        <f t="shared" si="6"/>
        <v>18.242799999999999</v>
      </c>
      <c r="K91" s="129">
        <v>25.229999999999997</v>
      </c>
      <c r="L91" s="129">
        <f t="shared" si="7"/>
        <v>29.771399999999996</v>
      </c>
      <c r="M91" s="83" t="e">
        <f>SUM(#REF!)</f>
        <v>#REF!</v>
      </c>
      <c r="N91" s="77"/>
      <c r="O91" s="42">
        <v>3.5</v>
      </c>
      <c r="P91" s="42">
        <v>2.2000000000000002</v>
      </c>
      <c r="Q91" s="67" t="s">
        <v>370</v>
      </c>
      <c r="R91" s="68" t="s">
        <v>367</v>
      </c>
      <c r="S91" s="68" t="s">
        <v>367</v>
      </c>
      <c r="T91" s="68" t="s">
        <v>367</v>
      </c>
      <c r="U91" s="68" t="s">
        <v>367</v>
      </c>
      <c r="V91" s="68" t="s">
        <v>368</v>
      </c>
      <c r="W91" s="68" t="s">
        <v>367</v>
      </c>
      <c r="X91" s="68" t="s">
        <v>367</v>
      </c>
      <c r="Y91" s="68" t="s">
        <v>367</v>
      </c>
      <c r="Z91" s="68" t="s">
        <v>367</v>
      </c>
      <c r="AA91" s="68" t="s">
        <v>367</v>
      </c>
      <c r="AB91" s="60" t="s">
        <v>368</v>
      </c>
      <c r="AC91" s="40" t="s">
        <v>369</v>
      </c>
      <c r="AD91" s="68" t="s">
        <v>367</v>
      </c>
      <c r="AE91" s="68" t="s">
        <v>367</v>
      </c>
      <c r="AF91" s="68" t="s">
        <v>367</v>
      </c>
      <c r="AG91" s="68" t="s">
        <v>367</v>
      </c>
      <c r="AH91" s="68" t="s">
        <v>367</v>
      </c>
      <c r="AI91" s="68" t="s">
        <v>367</v>
      </c>
      <c r="AJ91" s="68" t="s">
        <v>367</v>
      </c>
      <c r="AK91" s="40"/>
      <c r="AL91" s="40">
        <v>39</v>
      </c>
      <c r="AM91" s="44"/>
    </row>
    <row r="92" spans="1:39" s="56" customFormat="1" ht="48" customHeight="1" thickBot="1" x14ac:dyDescent="0.4">
      <c r="A92" s="40" t="str">
        <f t="shared" si="0"/>
        <v>Arbet Inc, dba NW Flooring Solutions</v>
      </c>
      <c r="B92" s="40" t="str">
        <f>_Carpet[[#This Row],[Sub-Category]]&amp;" "&amp;_Carpet[[#This Row],[Technical Specification]]</f>
        <v>Rolled Loop Carpet Severe Use - Minimum 26 Ounce Face Weight</v>
      </c>
      <c r="C92" s="107" t="s">
        <v>10</v>
      </c>
      <c r="D92" s="107" t="s">
        <v>18</v>
      </c>
      <c r="E92" s="76" t="str">
        <f>VLOOKUP(_Carpet[[#This Row],[Combo]],Sheet1!$F$1:$I$22,4,FALSE)</f>
        <v>Must consist of nylon 6 or 6.6 fiber and have a minimum TARR rating of 3.5 and a maximum modification ratio of 2.2</v>
      </c>
      <c r="F92" s="111"/>
      <c r="G92" s="110"/>
      <c r="H92" s="70"/>
      <c r="I92" s="130"/>
      <c r="J92" s="152">
        <f t="shared" si="6"/>
        <v>0</v>
      </c>
      <c r="K92" s="129"/>
      <c r="L92" s="156">
        <f t="shared" si="7"/>
        <v>0</v>
      </c>
      <c r="M92" s="72" t="e">
        <f>SUM(#REF!)</f>
        <v>#REF!</v>
      </c>
      <c r="N92" s="41" t="s">
        <v>27</v>
      </c>
      <c r="O92" s="42"/>
      <c r="P92" s="42"/>
      <c r="Q92" s="67" t="s">
        <v>370</v>
      </c>
      <c r="R92" s="68" t="s">
        <v>367</v>
      </c>
      <c r="S92" s="68" t="s">
        <v>367</v>
      </c>
      <c r="T92" s="68" t="s">
        <v>367</v>
      </c>
      <c r="U92" s="68" t="s">
        <v>367</v>
      </c>
      <c r="V92" s="68" t="s">
        <v>368</v>
      </c>
      <c r="W92" s="68" t="s">
        <v>367</v>
      </c>
      <c r="X92" s="68" t="s">
        <v>367</v>
      </c>
      <c r="Y92" s="68" t="s">
        <v>367</v>
      </c>
      <c r="Z92" s="68" t="s">
        <v>367</v>
      </c>
      <c r="AA92" s="68" t="s">
        <v>367</v>
      </c>
      <c r="AB92" s="60" t="s">
        <v>368</v>
      </c>
      <c r="AC92" s="40" t="s">
        <v>369</v>
      </c>
      <c r="AD92" s="68" t="s">
        <v>367</v>
      </c>
      <c r="AE92" s="68" t="s">
        <v>367</v>
      </c>
      <c r="AF92" s="68" t="s">
        <v>367</v>
      </c>
      <c r="AG92" s="68" t="s">
        <v>367</v>
      </c>
      <c r="AH92" s="68" t="s">
        <v>367</v>
      </c>
      <c r="AI92" s="68" t="s">
        <v>367</v>
      </c>
      <c r="AJ92" s="68" t="s">
        <v>367</v>
      </c>
      <c r="AK92" s="40"/>
      <c r="AL92" s="40"/>
      <c r="AM92" s="44"/>
    </row>
    <row r="93" spans="1:39" s="56" customFormat="1" ht="48" customHeight="1" thickBot="1" x14ac:dyDescent="0.4">
      <c r="A93" s="57" t="str">
        <f>$D$2</f>
        <v>Arbet Inc, dba NW Flooring Solutions</v>
      </c>
      <c r="B93" s="40" t="str">
        <f>_Carpet[[#This Row],[Sub-Category]]&amp;" "&amp;_Carpet[[#This Row],[Technical Specification]]</f>
        <v xml:space="preserve"> </v>
      </c>
      <c r="C93" s="107"/>
      <c r="D93" s="107"/>
      <c r="E93" s="82" t="e">
        <f>VLOOKUP(_Carpet[[#This Row],[Combo]],Sheet1!$F$1:$I$22,4,FALSE)</f>
        <v>#N/A</v>
      </c>
      <c r="F93" s="108"/>
      <c r="G93" s="109" t="s">
        <v>151</v>
      </c>
      <c r="H93" s="36" t="s">
        <v>153</v>
      </c>
      <c r="I93" s="128">
        <v>15.459999999999999</v>
      </c>
      <c r="J93" s="151">
        <f t="shared" si="6"/>
        <v>18.242799999999999</v>
      </c>
      <c r="K93" s="129">
        <v>25.229999999999997</v>
      </c>
      <c r="L93" s="129">
        <f t="shared" si="7"/>
        <v>29.771399999999996</v>
      </c>
      <c r="M93" s="83" t="e">
        <f>SUM(#REF!)</f>
        <v>#REF!</v>
      </c>
      <c r="N93" s="77"/>
      <c r="O93" s="42">
        <v>3.5</v>
      </c>
      <c r="P93" s="42">
        <v>2.2000000000000002</v>
      </c>
      <c r="Q93" s="67" t="s">
        <v>370</v>
      </c>
      <c r="R93" s="68" t="s">
        <v>367</v>
      </c>
      <c r="S93" s="68" t="s">
        <v>367</v>
      </c>
      <c r="T93" s="68" t="s">
        <v>367</v>
      </c>
      <c r="U93" s="68" t="s">
        <v>367</v>
      </c>
      <c r="V93" s="68" t="s">
        <v>368</v>
      </c>
      <c r="W93" s="68" t="s">
        <v>367</v>
      </c>
      <c r="X93" s="68" t="s">
        <v>367</v>
      </c>
      <c r="Y93" s="68" t="s">
        <v>367</v>
      </c>
      <c r="Z93" s="68" t="s">
        <v>367</v>
      </c>
      <c r="AA93" s="68" t="s">
        <v>367</v>
      </c>
      <c r="AB93" s="60" t="s">
        <v>368</v>
      </c>
      <c r="AC93" s="40" t="s">
        <v>369</v>
      </c>
      <c r="AD93" s="68" t="s">
        <v>367</v>
      </c>
      <c r="AE93" s="68" t="s">
        <v>367</v>
      </c>
      <c r="AF93" s="68" t="s">
        <v>367</v>
      </c>
      <c r="AG93" s="68" t="s">
        <v>367</v>
      </c>
      <c r="AH93" s="68" t="s">
        <v>367</v>
      </c>
      <c r="AI93" s="68" t="s">
        <v>367</v>
      </c>
      <c r="AJ93" s="68" t="s">
        <v>367</v>
      </c>
      <c r="AK93" s="40"/>
      <c r="AL93" s="40">
        <v>39</v>
      </c>
      <c r="AM93" s="44"/>
    </row>
    <row r="94" spans="1:39" s="56" customFormat="1" ht="48" customHeight="1" thickBot="1" x14ac:dyDescent="0.4">
      <c r="A94" s="57" t="str">
        <f>$D$2</f>
        <v>Arbet Inc, dba NW Flooring Solutions</v>
      </c>
      <c r="B94" s="40" t="str">
        <f>_Carpet[[#This Row],[Sub-Category]]&amp;" "&amp;_Carpet[[#This Row],[Technical Specification]]</f>
        <v xml:space="preserve"> </v>
      </c>
      <c r="C94" s="107"/>
      <c r="D94" s="107"/>
      <c r="E94" s="82" t="e">
        <f>VLOOKUP(_Carpet[[#This Row],[Combo]],Sheet1!$F$1:$I$22,4,FALSE)</f>
        <v>#N/A</v>
      </c>
      <c r="F94" s="108"/>
      <c r="G94" s="109" t="s">
        <v>152</v>
      </c>
      <c r="H94" s="36" t="s">
        <v>154</v>
      </c>
      <c r="I94" s="128">
        <v>15.459999999999999</v>
      </c>
      <c r="J94" s="151">
        <f t="shared" si="6"/>
        <v>18.242799999999999</v>
      </c>
      <c r="K94" s="129">
        <v>25.229999999999997</v>
      </c>
      <c r="L94" s="129">
        <f t="shared" si="7"/>
        <v>29.771399999999996</v>
      </c>
      <c r="M94" s="83" t="e">
        <f>SUM(#REF!)</f>
        <v>#REF!</v>
      </c>
      <c r="N94" s="77"/>
      <c r="O94" s="42">
        <v>3.5</v>
      </c>
      <c r="P94" s="42">
        <v>2.2000000000000002</v>
      </c>
      <c r="Q94" s="67" t="s">
        <v>370</v>
      </c>
      <c r="R94" s="68" t="s">
        <v>367</v>
      </c>
      <c r="S94" s="68" t="s">
        <v>367</v>
      </c>
      <c r="T94" s="68" t="s">
        <v>367</v>
      </c>
      <c r="U94" s="68" t="s">
        <v>367</v>
      </c>
      <c r="V94" s="68" t="s">
        <v>368</v>
      </c>
      <c r="W94" s="68" t="s">
        <v>367</v>
      </c>
      <c r="X94" s="68" t="s">
        <v>367</v>
      </c>
      <c r="Y94" s="68" t="s">
        <v>367</v>
      </c>
      <c r="Z94" s="68" t="s">
        <v>367</v>
      </c>
      <c r="AA94" s="68" t="s">
        <v>367</v>
      </c>
      <c r="AB94" s="60" t="s">
        <v>368</v>
      </c>
      <c r="AC94" s="40" t="s">
        <v>369</v>
      </c>
      <c r="AD94" s="68" t="s">
        <v>367</v>
      </c>
      <c r="AE94" s="68" t="s">
        <v>367</v>
      </c>
      <c r="AF94" s="68" t="s">
        <v>367</v>
      </c>
      <c r="AG94" s="68" t="s">
        <v>367</v>
      </c>
      <c r="AH94" s="68" t="s">
        <v>367</v>
      </c>
      <c r="AI94" s="68" t="s">
        <v>367</v>
      </c>
      <c r="AJ94" s="68" t="s">
        <v>367</v>
      </c>
      <c r="AK94" s="40"/>
      <c r="AL94" s="40">
        <v>39</v>
      </c>
      <c r="AM94" s="44"/>
    </row>
    <row r="95" spans="1:39" s="56" customFormat="1" ht="48" customHeight="1" thickBot="1" x14ac:dyDescent="0.4">
      <c r="A95" s="57" t="str">
        <f>$D$2</f>
        <v>Arbet Inc, dba NW Flooring Solutions</v>
      </c>
      <c r="B95" s="40" t="str">
        <f>_Carpet[[#This Row],[Sub-Category]]&amp;" "&amp;_Carpet[[#This Row],[Technical Specification]]</f>
        <v xml:space="preserve"> </v>
      </c>
      <c r="C95" s="107"/>
      <c r="D95" s="107"/>
      <c r="E95" s="82" t="e">
        <f>VLOOKUP(_Carpet[[#This Row],[Combo]],Sheet1!$F$1:$I$22,4,FALSE)</f>
        <v>#N/A</v>
      </c>
      <c r="F95" s="108"/>
      <c r="G95" s="109" t="s">
        <v>155</v>
      </c>
      <c r="H95" s="36" t="s">
        <v>156</v>
      </c>
      <c r="I95" s="128">
        <v>15.459999999999999</v>
      </c>
      <c r="J95" s="151">
        <f t="shared" si="6"/>
        <v>18.242799999999999</v>
      </c>
      <c r="K95" s="129">
        <v>25.229999999999997</v>
      </c>
      <c r="L95" s="129">
        <f t="shared" si="7"/>
        <v>29.771399999999996</v>
      </c>
      <c r="M95" s="83" t="e">
        <f>SUM(#REF!)</f>
        <v>#REF!</v>
      </c>
      <c r="N95" s="77"/>
      <c r="O95" s="42">
        <v>3.5</v>
      </c>
      <c r="P95" s="42">
        <v>2.2000000000000002</v>
      </c>
      <c r="Q95" s="67" t="s">
        <v>370</v>
      </c>
      <c r="R95" s="68" t="s">
        <v>367</v>
      </c>
      <c r="S95" s="68" t="s">
        <v>367</v>
      </c>
      <c r="T95" s="68" t="s">
        <v>367</v>
      </c>
      <c r="U95" s="68" t="s">
        <v>367</v>
      </c>
      <c r="V95" s="68" t="s">
        <v>368</v>
      </c>
      <c r="W95" s="68" t="s">
        <v>367</v>
      </c>
      <c r="X95" s="68" t="s">
        <v>367</v>
      </c>
      <c r="Y95" s="68" t="s">
        <v>367</v>
      </c>
      <c r="Z95" s="68" t="s">
        <v>367</v>
      </c>
      <c r="AA95" s="68" t="s">
        <v>367</v>
      </c>
      <c r="AB95" s="60" t="s">
        <v>368</v>
      </c>
      <c r="AC95" s="40" t="s">
        <v>369</v>
      </c>
      <c r="AD95" s="68" t="s">
        <v>367</v>
      </c>
      <c r="AE95" s="68" t="s">
        <v>367</v>
      </c>
      <c r="AF95" s="68" t="s">
        <v>367</v>
      </c>
      <c r="AG95" s="68" t="s">
        <v>367</v>
      </c>
      <c r="AH95" s="68" t="s">
        <v>367</v>
      </c>
      <c r="AI95" s="68" t="s">
        <v>367</v>
      </c>
      <c r="AJ95" s="68" t="s">
        <v>367</v>
      </c>
      <c r="AK95" s="40"/>
      <c r="AL95" s="40">
        <v>39</v>
      </c>
      <c r="AM95" s="44"/>
    </row>
    <row r="96" spans="1:39" s="56" customFormat="1" ht="48" customHeight="1" thickBot="1" x14ac:dyDescent="0.4">
      <c r="A96" s="57" t="str">
        <f>$D$2</f>
        <v>Arbet Inc, dba NW Flooring Solutions</v>
      </c>
      <c r="B96" s="40" t="str">
        <f>_Carpet[[#This Row],[Sub-Category]]&amp;" "&amp;_Carpet[[#This Row],[Technical Specification]]</f>
        <v xml:space="preserve"> </v>
      </c>
      <c r="C96" s="107"/>
      <c r="D96" s="107"/>
      <c r="E96" s="82" t="e">
        <f>VLOOKUP(_Carpet[[#This Row],[Combo]],Sheet1!$F$1:$I$22,4,FALSE)</f>
        <v>#N/A</v>
      </c>
      <c r="F96" s="108"/>
      <c r="G96" s="109" t="s">
        <v>141</v>
      </c>
      <c r="H96" s="36" t="s">
        <v>142</v>
      </c>
      <c r="I96" s="128">
        <v>17.89</v>
      </c>
      <c r="J96" s="151">
        <f t="shared" si="6"/>
        <v>21.110199999999999</v>
      </c>
      <c r="K96" s="129">
        <v>27.66</v>
      </c>
      <c r="L96" s="129">
        <f t="shared" si="7"/>
        <v>32.638800000000003</v>
      </c>
      <c r="M96" s="83" t="e">
        <f>SUM(#REF!)</f>
        <v>#REF!</v>
      </c>
      <c r="N96" s="77"/>
      <c r="O96" s="42">
        <v>3.5</v>
      </c>
      <c r="P96" s="42">
        <v>2.2000000000000002</v>
      </c>
      <c r="Q96" s="67" t="s">
        <v>370</v>
      </c>
      <c r="R96" s="68" t="s">
        <v>367</v>
      </c>
      <c r="S96" s="68" t="s">
        <v>367</v>
      </c>
      <c r="T96" s="68" t="s">
        <v>367</v>
      </c>
      <c r="U96" s="68" t="s">
        <v>367</v>
      </c>
      <c r="V96" s="68" t="s">
        <v>368</v>
      </c>
      <c r="W96" s="68" t="s">
        <v>367</v>
      </c>
      <c r="X96" s="68" t="s">
        <v>367</v>
      </c>
      <c r="Y96" s="68" t="s">
        <v>367</v>
      </c>
      <c r="Z96" s="68" t="s">
        <v>367</v>
      </c>
      <c r="AA96" s="68" t="s">
        <v>367</v>
      </c>
      <c r="AB96" s="60" t="s">
        <v>368</v>
      </c>
      <c r="AC96" s="40" t="s">
        <v>369</v>
      </c>
      <c r="AD96" s="68" t="s">
        <v>367</v>
      </c>
      <c r="AE96" s="68" t="s">
        <v>367</v>
      </c>
      <c r="AF96" s="68" t="s">
        <v>367</v>
      </c>
      <c r="AG96" s="68" t="s">
        <v>367</v>
      </c>
      <c r="AH96" s="68" t="s">
        <v>367</v>
      </c>
      <c r="AI96" s="68" t="s">
        <v>367</v>
      </c>
      <c r="AJ96" s="68" t="s">
        <v>367</v>
      </c>
      <c r="AK96" s="40"/>
      <c r="AL96" s="40">
        <v>33</v>
      </c>
      <c r="AM96" s="44"/>
    </row>
    <row r="97" spans="1:39" s="56" customFormat="1" ht="48" customHeight="1" thickBot="1" x14ac:dyDescent="0.4">
      <c r="A97" s="40" t="str">
        <f t="shared" si="0"/>
        <v>Arbet Inc, dba NW Flooring Solutions</v>
      </c>
      <c r="B97" s="40" t="str">
        <f>_Carpet[[#This Row],[Sub-Category]]&amp;" "&amp;_Carpet[[#This Row],[Technical Specification]]</f>
        <v>Rolled Loop Carpet Severe Use - Minimum 30 Ounce Face Weight</v>
      </c>
      <c r="C97" s="107" t="s">
        <v>10</v>
      </c>
      <c r="D97" s="107" t="s">
        <v>19</v>
      </c>
      <c r="E97" s="76" t="str">
        <f>VLOOKUP(_Carpet[[#This Row],[Combo]],Sheet1!$F$1:$I$22,4,FALSE)</f>
        <v>Must consist of nylon 6 or 6.6 fiber and have a minimum TARR rating of 3.5 and a maximum modification ratio of 2.2</v>
      </c>
      <c r="F97" s="111"/>
      <c r="G97" s="110"/>
      <c r="H97" s="70"/>
      <c r="I97" s="130"/>
      <c r="J97" s="152">
        <f t="shared" si="6"/>
        <v>0</v>
      </c>
      <c r="K97" s="129"/>
      <c r="L97" s="156">
        <f t="shared" si="7"/>
        <v>0</v>
      </c>
      <c r="M97" s="72" t="e">
        <f>SUM(#REF!)</f>
        <v>#REF!</v>
      </c>
      <c r="N97" s="41" t="s">
        <v>27</v>
      </c>
      <c r="O97" s="42"/>
      <c r="P97" s="42"/>
      <c r="Q97" s="67" t="s">
        <v>370</v>
      </c>
      <c r="R97" s="68" t="s">
        <v>367</v>
      </c>
      <c r="S97" s="68" t="s">
        <v>367</v>
      </c>
      <c r="T97" s="68" t="s">
        <v>367</v>
      </c>
      <c r="U97" s="68" t="s">
        <v>367</v>
      </c>
      <c r="V97" s="68" t="s">
        <v>368</v>
      </c>
      <c r="W97" s="68" t="s">
        <v>367</v>
      </c>
      <c r="X97" s="68" t="s">
        <v>367</v>
      </c>
      <c r="Y97" s="68" t="s">
        <v>367</v>
      </c>
      <c r="Z97" s="68" t="s">
        <v>367</v>
      </c>
      <c r="AA97" s="68" t="s">
        <v>367</v>
      </c>
      <c r="AB97" s="60" t="s">
        <v>368</v>
      </c>
      <c r="AC97" s="40" t="s">
        <v>369</v>
      </c>
      <c r="AD97" s="68" t="s">
        <v>367</v>
      </c>
      <c r="AE97" s="68" t="s">
        <v>367</v>
      </c>
      <c r="AF97" s="68" t="s">
        <v>367</v>
      </c>
      <c r="AG97" s="68" t="s">
        <v>367</v>
      </c>
      <c r="AH97" s="68" t="s">
        <v>367</v>
      </c>
      <c r="AI97" s="68" t="s">
        <v>367</v>
      </c>
      <c r="AJ97" s="68" t="s">
        <v>367</v>
      </c>
      <c r="AK97" s="40"/>
      <c r="AL97" s="40"/>
      <c r="AM97" s="44"/>
    </row>
    <row r="98" spans="1:39" s="56" customFormat="1" ht="48" customHeight="1" thickBot="1" x14ac:dyDescent="0.4">
      <c r="A98" s="57" t="str">
        <f>$D$2</f>
        <v>Arbet Inc, dba NW Flooring Solutions</v>
      </c>
      <c r="B98" s="40" t="str">
        <f>_Carpet[[#This Row],[Sub-Category]]&amp;" "&amp;_Carpet[[#This Row],[Technical Specification]]</f>
        <v xml:space="preserve"> </v>
      </c>
      <c r="C98" s="107"/>
      <c r="D98" s="107"/>
      <c r="E98" s="82" t="e">
        <f>VLOOKUP(_Carpet[[#This Row],[Combo]],Sheet1!$F$1:$I$22,4,FALSE)</f>
        <v>#N/A</v>
      </c>
      <c r="F98" s="108"/>
      <c r="G98" s="109" t="s">
        <v>157</v>
      </c>
      <c r="H98" s="36" t="s">
        <v>159</v>
      </c>
      <c r="I98" s="128">
        <v>18.79</v>
      </c>
      <c r="J98" s="151">
        <f t="shared" si="6"/>
        <v>22.1722</v>
      </c>
      <c r="K98" s="129">
        <v>28.56</v>
      </c>
      <c r="L98" s="129">
        <f t="shared" si="7"/>
        <v>33.700800000000001</v>
      </c>
      <c r="M98" s="83" t="e">
        <f>SUM(#REF!)</f>
        <v>#REF!</v>
      </c>
      <c r="N98" s="77"/>
      <c r="O98" s="42">
        <v>3.5</v>
      </c>
      <c r="P98" s="42">
        <v>2.2000000000000002</v>
      </c>
      <c r="Q98" s="67" t="s">
        <v>370</v>
      </c>
      <c r="R98" s="68" t="s">
        <v>367</v>
      </c>
      <c r="S98" s="68" t="s">
        <v>367</v>
      </c>
      <c r="T98" s="68" t="s">
        <v>367</v>
      </c>
      <c r="U98" s="68" t="s">
        <v>367</v>
      </c>
      <c r="V98" s="68" t="s">
        <v>368</v>
      </c>
      <c r="W98" s="68" t="s">
        <v>367</v>
      </c>
      <c r="X98" s="68" t="s">
        <v>367</v>
      </c>
      <c r="Y98" s="68" t="s">
        <v>367</v>
      </c>
      <c r="Z98" s="68" t="s">
        <v>367</v>
      </c>
      <c r="AA98" s="68" t="s">
        <v>367</v>
      </c>
      <c r="AB98" s="60" t="s">
        <v>368</v>
      </c>
      <c r="AC98" s="40" t="s">
        <v>369</v>
      </c>
      <c r="AD98" s="68" t="s">
        <v>367</v>
      </c>
      <c r="AE98" s="68" t="s">
        <v>367</v>
      </c>
      <c r="AF98" s="68" t="s">
        <v>367</v>
      </c>
      <c r="AG98" s="68" t="s">
        <v>367</v>
      </c>
      <c r="AH98" s="68" t="s">
        <v>367</v>
      </c>
      <c r="AI98" s="68" t="s">
        <v>367</v>
      </c>
      <c r="AJ98" s="68" t="s">
        <v>367</v>
      </c>
      <c r="AK98" s="40"/>
      <c r="AL98" s="40">
        <v>36</v>
      </c>
      <c r="AM98" s="44"/>
    </row>
    <row r="99" spans="1:39" s="56" customFormat="1" ht="48" customHeight="1" thickBot="1" x14ac:dyDescent="0.4">
      <c r="A99" s="57" t="str">
        <f>$D$2</f>
        <v>Arbet Inc, dba NW Flooring Solutions</v>
      </c>
      <c r="B99" s="40" t="str">
        <f>_Carpet[[#This Row],[Sub-Category]]&amp;" "&amp;_Carpet[[#This Row],[Technical Specification]]</f>
        <v xml:space="preserve"> </v>
      </c>
      <c r="C99" s="107"/>
      <c r="D99" s="107"/>
      <c r="E99" s="82" t="e">
        <f>VLOOKUP(_Carpet[[#This Row],[Combo]],Sheet1!$F$1:$I$22,4,FALSE)</f>
        <v>#N/A</v>
      </c>
      <c r="F99" s="108"/>
      <c r="G99" s="109" t="s">
        <v>158</v>
      </c>
      <c r="H99" s="36" t="s">
        <v>160</v>
      </c>
      <c r="I99" s="128">
        <v>18.79</v>
      </c>
      <c r="J99" s="151">
        <f t="shared" si="6"/>
        <v>22.1722</v>
      </c>
      <c r="K99" s="129">
        <v>28.56</v>
      </c>
      <c r="L99" s="129">
        <f t="shared" si="7"/>
        <v>33.700800000000001</v>
      </c>
      <c r="M99" s="83" t="e">
        <f>SUM(#REF!)</f>
        <v>#REF!</v>
      </c>
      <c r="N99" s="77"/>
      <c r="O99" s="42">
        <v>3.5</v>
      </c>
      <c r="P99" s="42">
        <v>2.2000000000000002</v>
      </c>
      <c r="Q99" s="67" t="s">
        <v>370</v>
      </c>
      <c r="R99" s="68" t="s">
        <v>367</v>
      </c>
      <c r="S99" s="68" t="s">
        <v>367</v>
      </c>
      <c r="T99" s="68" t="s">
        <v>367</v>
      </c>
      <c r="U99" s="68" t="s">
        <v>367</v>
      </c>
      <c r="V99" s="68" t="s">
        <v>368</v>
      </c>
      <c r="W99" s="68" t="s">
        <v>367</v>
      </c>
      <c r="X99" s="68" t="s">
        <v>367</v>
      </c>
      <c r="Y99" s="68" t="s">
        <v>367</v>
      </c>
      <c r="Z99" s="68" t="s">
        <v>367</v>
      </c>
      <c r="AA99" s="68" t="s">
        <v>367</v>
      </c>
      <c r="AB99" s="60" t="s">
        <v>368</v>
      </c>
      <c r="AC99" s="40" t="s">
        <v>369</v>
      </c>
      <c r="AD99" s="68" t="s">
        <v>367</v>
      </c>
      <c r="AE99" s="68" t="s">
        <v>367</v>
      </c>
      <c r="AF99" s="68" t="s">
        <v>367</v>
      </c>
      <c r="AG99" s="68" t="s">
        <v>367</v>
      </c>
      <c r="AH99" s="68" t="s">
        <v>367</v>
      </c>
      <c r="AI99" s="68" t="s">
        <v>367</v>
      </c>
      <c r="AJ99" s="68" t="s">
        <v>367</v>
      </c>
      <c r="AK99" s="40"/>
      <c r="AL99" s="40">
        <v>36</v>
      </c>
      <c r="AM99" s="44"/>
    </row>
    <row r="100" spans="1:39" s="56" customFormat="1" ht="48" customHeight="1" thickBot="1" x14ac:dyDescent="0.4">
      <c r="A100" s="40" t="str">
        <f t="shared" si="0"/>
        <v>Arbet Inc, dba NW Flooring Solutions</v>
      </c>
      <c r="B100" s="40" t="str">
        <f>_Carpet[[#This Row],[Sub-Category]]&amp;" "&amp;_Carpet[[#This Row],[Technical Specification]]</f>
        <v>Carpet Tile 24" Square - Moderate Use</v>
      </c>
      <c r="C100" s="107" t="s">
        <v>20</v>
      </c>
      <c r="D100" s="107" t="s">
        <v>21</v>
      </c>
      <c r="E100" s="76" t="str">
        <f>VLOOKUP(_Carpet[[#This Row],[Combo]],Sheet1!$F$1:$I$22,4,FALSE)</f>
        <v>Must have a minimum TARR rating of 2.5 and a maximum modification ratio of 4.7</v>
      </c>
      <c r="F100" s="111"/>
      <c r="G100" s="110"/>
      <c r="H100" s="70"/>
      <c r="I100" s="130"/>
      <c r="J100" s="152">
        <f t="shared" si="6"/>
        <v>0</v>
      </c>
      <c r="K100" s="129"/>
      <c r="L100" s="156">
        <f t="shared" si="7"/>
        <v>0</v>
      </c>
      <c r="M100" s="72" t="e">
        <f>SUM(#REF!)</f>
        <v>#REF!</v>
      </c>
      <c r="N100" s="41" t="s">
        <v>27</v>
      </c>
      <c r="O100" s="42"/>
      <c r="P100" s="42"/>
      <c r="Q100" s="67" t="s">
        <v>370</v>
      </c>
      <c r="R100" s="68" t="s">
        <v>367</v>
      </c>
      <c r="S100" s="68" t="s">
        <v>367</v>
      </c>
      <c r="T100" s="68" t="s">
        <v>367</v>
      </c>
      <c r="U100" s="68" t="s">
        <v>367</v>
      </c>
      <c r="V100" s="68" t="s">
        <v>368</v>
      </c>
      <c r="W100" s="68" t="s">
        <v>367</v>
      </c>
      <c r="X100" s="68" t="s">
        <v>367</v>
      </c>
      <c r="Y100" s="68" t="s">
        <v>367</v>
      </c>
      <c r="Z100" s="68" t="s">
        <v>367</v>
      </c>
      <c r="AA100" s="68" t="s">
        <v>367</v>
      </c>
      <c r="AB100" s="60" t="s">
        <v>368</v>
      </c>
      <c r="AC100" s="40" t="s">
        <v>369</v>
      </c>
      <c r="AD100" s="68" t="s">
        <v>367</v>
      </c>
      <c r="AE100" s="68" t="s">
        <v>367</v>
      </c>
      <c r="AF100" s="68" t="s">
        <v>367</v>
      </c>
      <c r="AG100" s="68" t="s">
        <v>367</v>
      </c>
      <c r="AH100" s="68" t="s">
        <v>367</v>
      </c>
      <c r="AI100" s="68" t="s">
        <v>367</v>
      </c>
      <c r="AJ100" s="68" t="s">
        <v>367</v>
      </c>
      <c r="AK100" s="40"/>
      <c r="AL100" s="40"/>
      <c r="AM100" s="44"/>
    </row>
    <row r="101" spans="1:39" s="56" customFormat="1" ht="48" customHeight="1" thickBot="1" x14ac:dyDescent="0.4">
      <c r="A101" s="57" t="str">
        <f t="shared" ref="A101:A106" si="8">$D$2</f>
        <v>Arbet Inc, dba NW Flooring Solutions</v>
      </c>
      <c r="B101" s="40" t="str">
        <f>_Carpet[[#This Row],[Sub-Category]]&amp;" "&amp;_Carpet[[#This Row],[Technical Specification]]</f>
        <v xml:space="preserve"> </v>
      </c>
      <c r="C101" s="107"/>
      <c r="D101" s="107"/>
      <c r="E101" s="82" t="e">
        <f>VLOOKUP(_Carpet[[#This Row],[Combo]],Sheet1!$F$1:$I$22,4,FALSE)</f>
        <v>#N/A</v>
      </c>
      <c r="F101" s="108"/>
      <c r="G101" s="109" t="s">
        <v>249</v>
      </c>
      <c r="H101" s="36" t="s">
        <v>256</v>
      </c>
      <c r="I101" s="128">
        <v>13.24</v>
      </c>
      <c r="J101" s="151">
        <f t="shared" ref="J101:J159" si="9">(I101*$I$3)+I101</f>
        <v>15.623200000000001</v>
      </c>
      <c r="K101" s="129">
        <v>22.36</v>
      </c>
      <c r="L101" s="129">
        <f t="shared" ref="L101:L156" si="10">(K101*$I$3)+K101</f>
        <v>26.384799999999998</v>
      </c>
      <c r="M101" s="83" t="e">
        <f>SUM(#REF!)</f>
        <v>#REF!</v>
      </c>
      <c r="N101" s="77"/>
      <c r="O101" s="42">
        <v>2.5</v>
      </c>
      <c r="P101" s="42">
        <v>2.5</v>
      </c>
      <c r="Q101" s="67" t="s">
        <v>370</v>
      </c>
      <c r="R101" s="68" t="s">
        <v>367</v>
      </c>
      <c r="S101" s="68" t="s">
        <v>367</v>
      </c>
      <c r="T101" s="68" t="s">
        <v>367</v>
      </c>
      <c r="U101" s="68" t="s">
        <v>367</v>
      </c>
      <c r="V101" s="68" t="s">
        <v>368</v>
      </c>
      <c r="W101" s="68" t="s">
        <v>367</v>
      </c>
      <c r="X101" s="68" t="s">
        <v>367</v>
      </c>
      <c r="Y101" s="68" t="s">
        <v>367</v>
      </c>
      <c r="Z101" s="68" t="s">
        <v>367</v>
      </c>
      <c r="AA101" s="68" t="s">
        <v>367</v>
      </c>
      <c r="AB101" s="60" t="s">
        <v>368</v>
      </c>
      <c r="AC101" s="40" t="s">
        <v>369</v>
      </c>
      <c r="AD101" s="68" t="s">
        <v>367</v>
      </c>
      <c r="AE101" s="68" t="s">
        <v>367</v>
      </c>
      <c r="AF101" s="68" t="s">
        <v>367</v>
      </c>
      <c r="AG101" s="68" t="s">
        <v>367</v>
      </c>
      <c r="AH101" s="68" t="s">
        <v>367</v>
      </c>
      <c r="AI101" s="68" t="s">
        <v>367</v>
      </c>
      <c r="AJ101" s="68" t="s">
        <v>367</v>
      </c>
      <c r="AK101" s="40">
        <v>23</v>
      </c>
      <c r="AL101" s="40">
        <v>68</v>
      </c>
      <c r="AM101" s="44"/>
    </row>
    <row r="102" spans="1:39" s="56" customFormat="1" ht="48" customHeight="1" thickBot="1" x14ac:dyDescent="0.4">
      <c r="A102" s="57" t="str">
        <f t="shared" si="8"/>
        <v>Arbet Inc, dba NW Flooring Solutions</v>
      </c>
      <c r="B102" s="40" t="str">
        <f>_Carpet[[#This Row],[Sub-Category]]&amp;" "&amp;_Carpet[[#This Row],[Technical Specification]]</f>
        <v xml:space="preserve"> </v>
      </c>
      <c r="C102" s="107"/>
      <c r="D102" s="107"/>
      <c r="E102" s="82" t="e">
        <f>VLOOKUP(_Carpet[[#This Row],[Combo]],Sheet1!$F$1:$I$22,4,FALSE)</f>
        <v>#N/A</v>
      </c>
      <c r="F102" s="108"/>
      <c r="G102" s="109" t="s">
        <v>250</v>
      </c>
      <c r="H102" s="36" t="s">
        <v>255</v>
      </c>
      <c r="I102" s="128">
        <v>13.24</v>
      </c>
      <c r="J102" s="151">
        <f t="shared" si="9"/>
        <v>15.623200000000001</v>
      </c>
      <c r="K102" s="129">
        <v>22.36</v>
      </c>
      <c r="L102" s="129">
        <f t="shared" si="10"/>
        <v>26.384799999999998</v>
      </c>
      <c r="M102" s="83" t="e">
        <f>SUM(#REF!)</f>
        <v>#REF!</v>
      </c>
      <c r="N102" s="77"/>
      <c r="O102" s="42">
        <v>2.5</v>
      </c>
      <c r="P102" s="42">
        <v>2.5</v>
      </c>
      <c r="Q102" s="67" t="s">
        <v>370</v>
      </c>
      <c r="R102" s="68" t="s">
        <v>367</v>
      </c>
      <c r="S102" s="68" t="s">
        <v>367</v>
      </c>
      <c r="T102" s="68" t="s">
        <v>367</v>
      </c>
      <c r="U102" s="68" t="s">
        <v>367</v>
      </c>
      <c r="V102" s="68" t="s">
        <v>368</v>
      </c>
      <c r="W102" s="68" t="s">
        <v>367</v>
      </c>
      <c r="X102" s="68" t="s">
        <v>367</v>
      </c>
      <c r="Y102" s="68" t="s">
        <v>367</v>
      </c>
      <c r="Z102" s="68" t="s">
        <v>367</v>
      </c>
      <c r="AA102" s="68" t="s">
        <v>367</v>
      </c>
      <c r="AB102" s="60" t="s">
        <v>368</v>
      </c>
      <c r="AC102" s="40" t="s">
        <v>369</v>
      </c>
      <c r="AD102" s="68" t="s">
        <v>367</v>
      </c>
      <c r="AE102" s="68" t="s">
        <v>367</v>
      </c>
      <c r="AF102" s="68" t="s">
        <v>367</v>
      </c>
      <c r="AG102" s="68" t="s">
        <v>367</v>
      </c>
      <c r="AH102" s="68" t="s">
        <v>367</v>
      </c>
      <c r="AI102" s="68" t="s">
        <v>367</v>
      </c>
      <c r="AJ102" s="68" t="s">
        <v>367</v>
      </c>
      <c r="AK102" s="40">
        <v>23</v>
      </c>
      <c r="AL102" s="40">
        <v>68</v>
      </c>
      <c r="AM102" s="44"/>
    </row>
    <row r="103" spans="1:39" s="56" customFormat="1" ht="48" customHeight="1" thickBot="1" x14ac:dyDescent="0.4">
      <c r="A103" s="57" t="str">
        <f t="shared" si="8"/>
        <v>Arbet Inc, dba NW Flooring Solutions</v>
      </c>
      <c r="B103" s="40" t="str">
        <f>_Carpet[[#This Row],[Sub-Category]]&amp;" "&amp;_Carpet[[#This Row],[Technical Specification]]</f>
        <v xml:space="preserve"> </v>
      </c>
      <c r="C103" s="107"/>
      <c r="D103" s="107"/>
      <c r="E103" s="82" t="e">
        <f>VLOOKUP(_Carpet[[#This Row],[Combo]],Sheet1!$F$1:$I$22,4,FALSE)</f>
        <v>#N/A</v>
      </c>
      <c r="F103" s="108"/>
      <c r="G103" s="109" t="s">
        <v>251</v>
      </c>
      <c r="H103" s="36" t="s">
        <v>253</v>
      </c>
      <c r="I103" s="128">
        <v>13.24</v>
      </c>
      <c r="J103" s="151">
        <f t="shared" si="9"/>
        <v>15.623200000000001</v>
      </c>
      <c r="K103" s="129">
        <v>22.36</v>
      </c>
      <c r="L103" s="129">
        <f t="shared" si="10"/>
        <v>26.384799999999998</v>
      </c>
      <c r="M103" s="83" t="e">
        <f>SUM(#REF!)</f>
        <v>#REF!</v>
      </c>
      <c r="N103" s="77"/>
      <c r="O103" s="42">
        <v>2.5</v>
      </c>
      <c r="P103" s="42">
        <v>2.5</v>
      </c>
      <c r="Q103" s="67" t="s">
        <v>370</v>
      </c>
      <c r="R103" s="68" t="s">
        <v>367</v>
      </c>
      <c r="S103" s="68" t="s">
        <v>367</v>
      </c>
      <c r="T103" s="68" t="s">
        <v>367</v>
      </c>
      <c r="U103" s="68" t="s">
        <v>367</v>
      </c>
      <c r="V103" s="68" t="s">
        <v>368</v>
      </c>
      <c r="W103" s="68" t="s">
        <v>367</v>
      </c>
      <c r="X103" s="68" t="s">
        <v>367</v>
      </c>
      <c r="Y103" s="68" t="s">
        <v>367</v>
      </c>
      <c r="Z103" s="68" t="s">
        <v>367</v>
      </c>
      <c r="AA103" s="68" t="s">
        <v>367</v>
      </c>
      <c r="AB103" s="60" t="s">
        <v>368</v>
      </c>
      <c r="AC103" s="40" t="s">
        <v>369</v>
      </c>
      <c r="AD103" s="68" t="s">
        <v>367</v>
      </c>
      <c r="AE103" s="68" t="s">
        <v>367</v>
      </c>
      <c r="AF103" s="68" t="s">
        <v>367</v>
      </c>
      <c r="AG103" s="68" t="s">
        <v>367</v>
      </c>
      <c r="AH103" s="68" t="s">
        <v>367</v>
      </c>
      <c r="AI103" s="68" t="s">
        <v>367</v>
      </c>
      <c r="AJ103" s="68" t="s">
        <v>367</v>
      </c>
      <c r="AK103" s="40">
        <v>25</v>
      </c>
      <c r="AL103" s="40">
        <v>69</v>
      </c>
      <c r="AM103" s="44"/>
    </row>
    <row r="104" spans="1:39" s="56" customFormat="1" ht="48" customHeight="1" thickBot="1" x14ac:dyDescent="0.4">
      <c r="A104" s="57" t="str">
        <f t="shared" si="8"/>
        <v>Arbet Inc, dba NW Flooring Solutions</v>
      </c>
      <c r="B104" s="40" t="str">
        <f>_Carpet[[#This Row],[Sub-Category]]&amp;" "&amp;_Carpet[[#This Row],[Technical Specification]]</f>
        <v xml:space="preserve"> </v>
      </c>
      <c r="C104" s="107"/>
      <c r="D104" s="107"/>
      <c r="E104" s="82" t="e">
        <f>VLOOKUP(_Carpet[[#This Row],[Combo]],Sheet1!$F$1:$I$22,4,FALSE)</f>
        <v>#N/A</v>
      </c>
      <c r="F104" s="108"/>
      <c r="G104" s="109" t="s">
        <v>252</v>
      </c>
      <c r="H104" s="36" t="s">
        <v>254</v>
      </c>
      <c r="I104" s="128">
        <v>13.24</v>
      </c>
      <c r="J104" s="151">
        <f t="shared" si="9"/>
        <v>15.623200000000001</v>
      </c>
      <c r="K104" s="129">
        <v>22.36</v>
      </c>
      <c r="L104" s="129">
        <f t="shared" si="10"/>
        <v>26.384799999999998</v>
      </c>
      <c r="M104" s="83" t="e">
        <f>SUM(#REF!)</f>
        <v>#REF!</v>
      </c>
      <c r="N104" s="77"/>
      <c r="O104" s="42">
        <v>2.5</v>
      </c>
      <c r="P104" s="42">
        <v>2.5</v>
      </c>
      <c r="Q104" s="67" t="s">
        <v>370</v>
      </c>
      <c r="R104" s="68" t="s">
        <v>367</v>
      </c>
      <c r="S104" s="68" t="s">
        <v>367</v>
      </c>
      <c r="T104" s="68" t="s">
        <v>367</v>
      </c>
      <c r="U104" s="68" t="s">
        <v>367</v>
      </c>
      <c r="V104" s="68" t="s">
        <v>368</v>
      </c>
      <c r="W104" s="68" t="s">
        <v>367</v>
      </c>
      <c r="X104" s="68" t="s">
        <v>367</v>
      </c>
      <c r="Y104" s="68" t="s">
        <v>367</v>
      </c>
      <c r="Z104" s="68" t="s">
        <v>367</v>
      </c>
      <c r="AA104" s="68" t="s">
        <v>367</v>
      </c>
      <c r="AB104" s="60" t="s">
        <v>368</v>
      </c>
      <c r="AC104" s="40" t="s">
        <v>369</v>
      </c>
      <c r="AD104" s="68" t="s">
        <v>367</v>
      </c>
      <c r="AE104" s="68" t="s">
        <v>367</v>
      </c>
      <c r="AF104" s="68" t="s">
        <v>367</v>
      </c>
      <c r="AG104" s="68" t="s">
        <v>367</v>
      </c>
      <c r="AH104" s="68" t="s">
        <v>367</v>
      </c>
      <c r="AI104" s="68" t="s">
        <v>367</v>
      </c>
      <c r="AJ104" s="68" t="s">
        <v>367</v>
      </c>
      <c r="AK104" s="40">
        <v>25</v>
      </c>
      <c r="AL104" s="40">
        <v>69</v>
      </c>
      <c r="AM104" s="44"/>
    </row>
    <row r="105" spans="1:39" s="56" customFormat="1" ht="48" customHeight="1" thickBot="1" x14ac:dyDescent="0.4">
      <c r="A105" s="57" t="str">
        <f t="shared" si="8"/>
        <v>Arbet Inc, dba NW Flooring Solutions</v>
      </c>
      <c r="B105" s="40" t="str">
        <f>_Carpet[[#This Row],[Sub-Category]]&amp;" "&amp;_Carpet[[#This Row],[Technical Specification]]</f>
        <v xml:space="preserve"> </v>
      </c>
      <c r="C105" s="107"/>
      <c r="D105" s="107"/>
      <c r="E105" s="82" t="e">
        <f>VLOOKUP(_Carpet[[#This Row],[Combo]],Sheet1!$F$1:$I$22,4,FALSE)</f>
        <v>#N/A</v>
      </c>
      <c r="F105" s="108"/>
      <c r="G105" s="109" t="s">
        <v>257</v>
      </c>
      <c r="H105" s="36" t="s">
        <v>258</v>
      </c>
      <c r="I105" s="128">
        <v>13.24</v>
      </c>
      <c r="J105" s="151">
        <f t="shared" si="9"/>
        <v>15.623200000000001</v>
      </c>
      <c r="K105" s="129">
        <v>22.36</v>
      </c>
      <c r="L105" s="129">
        <f t="shared" si="10"/>
        <v>26.384799999999998</v>
      </c>
      <c r="M105" s="83" t="e">
        <f>SUM(#REF!)</f>
        <v>#REF!</v>
      </c>
      <c r="N105" s="77"/>
      <c r="O105" s="42">
        <v>2.5</v>
      </c>
      <c r="P105" s="42">
        <v>2.5</v>
      </c>
      <c r="Q105" s="67" t="s">
        <v>370</v>
      </c>
      <c r="R105" s="68" t="s">
        <v>367</v>
      </c>
      <c r="S105" s="68" t="s">
        <v>367</v>
      </c>
      <c r="T105" s="68" t="s">
        <v>367</v>
      </c>
      <c r="U105" s="68" t="s">
        <v>367</v>
      </c>
      <c r="V105" s="68" t="s">
        <v>368</v>
      </c>
      <c r="W105" s="68" t="s">
        <v>367</v>
      </c>
      <c r="X105" s="68" t="s">
        <v>367</v>
      </c>
      <c r="Y105" s="68" t="s">
        <v>367</v>
      </c>
      <c r="Z105" s="68" t="s">
        <v>367</v>
      </c>
      <c r="AA105" s="68" t="s">
        <v>367</v>
      </c>
      <c r="AB105" s="60" t="s">
        <v>368</v>
      </c>
      <c r="AC105" s="40" t="s">
        <v>369</v>
      </c>
      <c r="AD105" s="68" t="s">
        <v>367</v>
      </c>
      <c r="AE105" s="68" t="s">
        <v>367</v>
      </c>
      <c r="AF105" s="68" t="s">
        <v>367</v>
      </c>
      <c r="AG105" s="68" t="s">
        <v>367</v>
      </c>
      <c r="AH105" s="68" t="s">
        <v>367</v>
      </c>
      <c r="AI105" s="68" t="s">
        <v>367</v>
      </c>
      <c r="AJ105" s="68" t="s">
        <v>367</v>
      </c>
      <c r="AK105" s="40"/>
      <c r="AL105" s="40"/>
      <c r="AM105" s="44"/>
    </row>
    <row r="106" spans="1:39" s="56" customFormat="1" ht="48" customHeight="1" thickBot="1" x14ac:dyDescent="0.4">
      <c r="A106" s="57" t="str">
        <f t="shared" si="8"/>
        <v>Arbet Inc, dba NW Flooring Solutions</v>
      </c>
      <c r="B106" s="40" t="str">
        <f>_Carpet[[#This Row],[Sub-Category]]&amp;" "&amp;_Carpet[[#This Row],[Technical Specification]]</f>
        <v xml:space="preserve"> </v>
      </c>
      <c r="C106" s="107"/>
      <c r="D106" s="107"/>
      <c r="E106" s="82" t="e">
        <f>VLOOKUP(_Carpet[[#This Row],[Combo]],Sheet1!$F$1:$I$22,4,FALSE)</f>
        <v>#N/A</v>
      </c>
      <c r="F106" s="108"/>
      <c r="G106" s="109" t="s">
        <v>259</v>
      </c>
      <c r="H106" s="36" t="s">
        <v>260</v>
      </c>
      <c r="I106" s="128">
        <v>13.24</v>
      </c>
      <c r="J106" s="151">
        <f t="shared" si="9"/>
        <v>15.623200000000001</v>
      </c>
      <c r="K106" s="129">
        <v>22.36</v>
      </c>
      <c r="L106" s="129">
        <f t="shared" si="10"/>
        <v>26.384799999999998</v>
      </c>
      <c r="M106" s="83" t="e">
        <f>SUM(#REF!)</f>
        <v>#REF!</v>
      </c>
      <c r="N106" s="77"/>
      <c r="O106" s="42">
        <v>2.5</v>
      </c>
      <c r="P106" s="42">
        <v>2.5</v>
      </c>
      <c r="Q106" s="67" t="s">
        <v>370</v>
      </c>
      <c r="R106" s="68" t="s">
        <v>367</v>
      </c>
      <c r="S106" s="68" t="s">
        <v>367</v>
      </c>
      <c r="T106" s="68" t="s">
        <v>367</v>
      </c>
      <c r="U106" s="68" t="s">
        <v>367</v>
      </c>
      <c r="V106" s="68" t="s">
        <v>368</v>
      </c>
      <c r="W106" s="68" t="s">
        <v>367</v>
      </c>
      <c r="X106" s="68" t="s">
        <v>367</v>
      </c>
      <c r="Y106" s="68" t="s">
        <v>367</v>
      </c>
      <c r="Z106" s="68" t="s">
        <v>367</v>
      </c>
      <c r="AA106" s="68" t="s">
        <v>367</v>
      </c>
      <c r="AB106" s="60" t="s">
        <v>368</v>
      </c>
      <c r="AC106" s="40" t="s">
        <v>369</v>
      </c>
      <c r="AD106" s="68" t="s">
        <v>367</v>
      </c>
      <c r="AE106" s="68" t="s">
        <v>367</v>
      </c>
      <c r="AF106" s="68" t="s">
        <v>367</v>
      </c>
      <c r="AG106" s="68" t="s">
        <v>367</v>
      </c>
      <c r="AH106" s="68" t="s">
        <v>367</v>
      </c>
      <c r="AI106" s="68" t="s">
        <v>367</v>
      </c>
      <c r="AJ106" s="68" t="s">
        <v>367</v>
      </c>
      <c r="AK106" s="40">
        <v>27</v>
      </c>
      <c r="AL106" s="40">
        <v>69</v>
      </c>
      <c r="AM106" s="44"/>
    </row>
    <row r="107" spans="1:39" s="56" customFormat="1" ht="48" customHeight="1" thickBot="1" x14ac:dyDescent="0.4">
      <c r="A107" s="40" t="str">
        <f t="shared" si="0"/>
        <v>Arbet Inc, dba NW Flooring Solutions</v>
      </c>
      <c r="B107" s="40" t="str">
        <f>_Carpet[[#This Row],[Sub-Category]]&amp;" "&amp;_Carpet[[#This Row],[Technical Specification]]</f>
        <v>Carpet Tile 24" Square - Heavy Use</v>
      </c>
      <c r="C107" s="107" t="s">
        <v>20</v>
      </c>
      <c r="D107" s="107" t="s">
        <v>22</v>
      </c>
      <c r="E107" s="76" t="str">
        <f>VLOOKUP(_Carpet[[#This Row],[Combo]],Sheet1!$F$1:$I$22,4,FALSE)</f>
        <v>Must consist of nylon fiber, and meet have a minimum TARR rating of 3.0 and a maximum modification ratio of 2.8</v>
      </c>
      <c r="F107" s="111"/>
      <c r="G107" s="110"/>
      <c r="H107" s="70"/>
      <c r="I107" s="130"/>
      <c r="J107" s="152">
        <f t="shared" si="9"/>
        <v>0</v>
      </c>
      <c r="K107" s="129"/>
      <c r="L107" s="156">
        <f t="shared" si="10"/>
        <v>0</v>
      </c>
      <c r="M107" s="72" t="e">
        <f>SUM(#REF!)</f>
        <v>#REF!</v>
      </c>
      <c r="N107" s="41" t="s">
        <v>27</v>
      </c>
      <c r="O107" s="42"/>
      <c r="P107" s="42"/>
      <c r="Q107" s="67" t="s">
        <v>370</v>
      </c>
      <c r="R107" s="68" t="s">
        <v>367</v>
      </c>
      <c r="S107" s="68" t="s">
        <v>367</v>
      </c>
      <c r="T107" s="68" t="s">
        <v>367</v>
      </c>
      <c r="U107" s="68" t="s">
        <v>367</v>
      </c>
      <c r="V107" s="68" t="s">
        <v>368</v>
      </c>
      <c r="W107" s="68" t="s">
        <v>367</v>
      </c>
      <c r="X107" s="68" t="s">
        <v>367</v>
      </c>
      <c r="Y107" s="68" t="s">
        <v>367</v>
      </c>
      <c r="Z107" s="68" t="s">
        <v>367</v>
      </c>
      <c r="AA107" s="68" t="s">
        <v>367</v>
      </c>
      <c r="AB107" s="60" t="s">
        <v>368</v>
      </c>
      <c r="AC107" s="40" t="s">
        <v>369</v>
      </c>
      <c r="AD107" s="68" t="s">
        <v>367</v>
      </c>
      <c r="AE107" s="68" t="s">
        <v>367</v>
      </c>
      <c r="AF107" s="68" t="s">
        <v>367</v>
      </c>
      <c r="AG107" s="68" t="s">
        <v>367</v>
      </c>
      <c r="AH107" s="68" t="s">
        <v>367</v>
      </c>
      <c r="AI107" s="68" t="s">
        <v>367</v>
      </c>
      <c r="AJ107" s="68" t="s">
        <v>367</v>
      </c>
      <c r="AK107" s="40"/>
      <c r="AL107" s="40"/>
      <c r="AM107" s="44"/>
    </row>
    <row r="108" spans="1:39" s="56" customFormat="1" ht="48" customHeight="1" thickBot="1" x14ac:dyDescent="0.4">
      <c r="A108" s="57" t="str">
        <f t="shared" ref="A108:A131" si="11">$D$2</f>
        <v>Arbet Inc, dba NW Flooring Solutions</v>
      </c>
      <c r="B108" s="40" t="str">
        <f>_Carpet[[#This Row],[Sub-Category]]&amp;" "&amp;_Carpet[[#This Row],[Technical Specification]]</f>
        <v xml:space="preserve"> </v>
      </c>
      <c r="C108" s="107"/>
      <c r="D108" s="107"/>
      <c r="E108" s="82" t="e">
        <f>VLOOKUP(_Carpet[[#This Row],[Combo]],Sheet1!$F$1:$I$22,4,FALSE)</f>
        <v>#N/A</v>
      </c>
      <c r="F108" s="108"/>
      <c r="G108" s="109" t="s">
        <v>181</v>
      </c>
      <c r="H108" s="36" t="s">
        <v>182</v>
      </c>
      <c r="I108" s="128">
        <v>16.240000000000002</v>
      </c>
      <c r="J108" s="151">
        <f t="shared" si="9"/>
        <v>19.163200000000003</v>
      </c>
      <c r="K108" s="129">
        <v>25.36</v>
      </c>
      <c r="L108" s="129">
        <f t="shared" si="10"/>
        <v>29.924799999999998</v>
      </c>
      <c r="M108" s="83" t="e">
        <f>SUM(#REF!)</f>
        <v>#REF!</v>
      </c>
      <c r="N108" s="77"/>
      <c r="O108" s="42">
        <v>3</v>
      </c>
      <c r="P108" s="42">
        <v>2.2000000000000002</v>
      </c>
      <c r="Q108" s="67" t="s">
        <v>370</v>
      </c>
      <c r="R108" s="68" t="s">
        <v>367</v>
      </c>
      <c r="S108" s="68" t="s">
        <v>367</v>
      </c>
      <c r="T108" s="68" t="s">
        <v>367</v>
      </c>
      <c r="U108" s="68" t="s">
        <v>367</v>
      </c>
      <c r="V108" s="68" t="s">
        <v>368</v>
      </c>
      <c r="W108" s="68" t="s">
        <v>367</v>
      </c>
      <c r="X108" s="68" t="s">
        <v>367</v>
      </c>
      <c r="Y108" s="68" t="s">
        <v>367</v>
      </c>
      <c r="Z108" s="68" t="s">
        <v>367</v>
      </c>
      <c r="AA108" s="68" t="s">
        <v>367</v>
      </c>
      <c r="AB108" s="60" t="s">
        <v>368</v>
      </c>
      <c r="AC108" s="40" t="s">
        <v>369</v>
      </c>
      <c r="AD108" s="68" t="s">
        <v>367</v>
      </c>
      <c r="AE108" s="68" t="s">
        <v>367</v>
      </c>
      <c r="AF108" s="68" t="s">
        <v>367</v>
      </c>
      <c r="AG108" s="68" t="s">
        <v>367</v>
      </c>
      <c r="AH108" s="68" t="s">
        <v>367</v>
      </c>
      <c r="AI108" s="68" t="s">
        <v>367</v>
      </c>
      <c r="AJ108" s="68" t="s">
        <v>367</v>
      </c>
      <c r="AK108" s="40"/>
      <c r="AL108" s="40">
        <v>52</v>
      </c>
      <c r="AM108" s="44"/>
    </row>
    <row r="109" spans="1:39" s="56" customFormat="1" ht="48" customHeight="1" thickBot="1" x14ac:dyDescent="0.4">
      <c r="A109" s="57" t="str">
        <f t="shared" si="11"/>
        <v>Arbet Inc, dba NW Flooring Solutions</v>
      </c>
      <c r="B109" s="40" t="str">
        <f>_Carpet[[#This Row],[Sub-Category]]&amp;" "&amp;_Carpet[[#This Row],[Technical Specification]]</f>
        <v xml:space="preserve"> </v>
      </c>
      <c r="C109" s="107"/>
      <c r="D109" s="107"/>
      <c r="E109" s="82" t="e">
        <f>VLOOKUP(_Carpet[[#This Row],[Combo]],Sheet1!$F$1:$I$22,4,FALSE)</f>
        <v>#N/A</v>
      </c>
      <c r="F109" s="108"/>
      <c r="G109" s="109" t="s">
        <v>183</v>
      </c>
      <c r="H109" s="36" t="s">
        <v>184</v>
      </c>
      <c r="I109" s="128">
        <v>16.240000000000002</v>
      </c>
      <c r="J109" s="151">
        <f t="shared" si="9"/>
        <v>19.163200000000003</v>
      </c>
      <c r="K109" s="129">
        <v>25.36</v>
      </c>
      <c r="L109" s="129">
        <f t="shared" si="10"/>
        <v>29.924799999999998</v>
      </c>
      <c r="M109" s="83" t="e">
        <f>SUM(#REF!)</f>
        <v>#REF!</v>
      </c>
      <c r="N109" s="77"/>
      <c r="O109" s="42">
        <v>3</v>
      </c>
      <c r="P109" s="42">
        <v>2.2000000000000002</v>
      </c>
      <c r="Q109" s="67" t="s">
        <v>370</v>
      </c>
      <c r="R109" s="68" t="s">
        <v>367</v>
      </c>
      <c r="S109" s="68" t="s">
        <v>367</v>
      </c>
      <c r="T109" s="68" t="s">
        <v>367</v>
      </c>
      <c r="U109" s="68" t="s">
        <v>367</v>
      </c>
      <c r="V109" s="68" t="s">
        <v>368</v>
      </c>
      <c r="W109" s="68" t="s">
        <v>367</v>
      </c>
      <c r="X109" s="68" t="s">
        <v>367</v>
      </c>
      <c r="Y109" s="68" t="s">
        <v>367</v>
      </c>
      <c r="Z109" s="68" t="s">
        <v>367</v>
      </c>
      <c r="AA109" s="68" t="s">
        <v>367</v>
      </c>
      <c r="AB109" s="60" t="s">
        <v>368</v>
      </c>
      <c r="AC109" s="40" t="s">
        <v>369</v>
      </c>
      <c r="AD109" s="68" t="s">
        <v>367</v>
      </c>
      <c r="AE109" s="68" t="s">
        <v>367</v>
      </c>
      <c r="AF109" s="68" t="s">
        <v>367</v>
      </c>
      <c r="AG109" s="68" t="s">
        <v>367</v>
      </c>
      <c r="AH109" s="68" t="s">
        <v>367</v>
      </c>
      <c r="AI109" s="68" t="s">
        <v>367</v>
      </c>
      <c r="AJ109" s="68" t="s">
        <v>367</v>
      </c>
      <c r="AK109" s="40"/>
      <c r="AL109" s="40">
        <v>52</v>
      </c>
      <c r="AM109" s="44"/>
    </row>
    <row r="110" spans="1:39" s="56" customFormat="1" ht="48" customHeight="1" thickBot="1" x14ac:dyDescent="0.4">
      <c r="A110" s="57" t="str">
        <f t="shared" si="11"/>
        <v>Arbet Inc, dba NW Flooring Solutions</v>
      </c>
      <c r="B110" s="40" t="str">
        <f>_Carpet[[#This Row],[Sub-Category]]&amp;" "&amp;_Carpet[[#This Row],[Technical Specification]]</f>
        <v xml:space="preserve"> </v>
      </c>
      <c r="C110" s="107"/>
      <c r="D110" s="107"/>
      <c r="E110" s="82" t="e">
        <f>VLOOKUP(_Carpet[[#This Row],[Combo]],Sheet1!$F$1:$I$22,4,FALSE)</f>
        <v>#N/A</v>
      </c>
      <c r="F110" s="108"/>
      <c r="G110" s="109" t="s">
        <v>185</v>
      </c>
      <c r="H110" s="36" t="s">
        <v>186</v>
      </c>
      <c r="I110" s="128">
        <v>19.240000000000002</v>
      </c>
      <c r="J110" s="151">
        <f t="shared" si="9"/>
        <v>22.703200000000002</v>
      </c>
      <c r="K110" s="129">
        <v>28.36</v>
      </c>
      <c r="L110" s="129">
        <f t="shared" si="10"/>
        <v>33.464799999999997</v>
      </c>
      <c r="M110" s="83" t="e">
        <f>SUM(#REF!)</f>
        <v>#REF!</v>
      </c>
      <c r="N110" s="77"/>
      <c r="O110" s="42">
        <v>3</v>
      </c>
      <c r="P110" s="42">
        <v>2.2000000000000002</v>
      </c>
      <c r="Q110" s="67" t="s">
        <v>370</v>
      </c>
      <c r="R110" s="68" t="s">
        <v>367</v>
      </c>
      <c r="S110" s="68" t="s">
        <v>367</v>
      </c>
      <c r="T110" s="68" t="s">
        <v>367</v>
      </c>
      <c r="U110" s="68" t="s">
        <v>367</v>
      </c>
      <c r="V110" s="68" t="s">
        <v>368</v>
      </c>
      <c r="W110" s="68" t="s">
        <v>367</v>
      </c>
      <c r="X110" s="68" t="s">
        <v>367</v>
      </c>
      <c r="Y110" s="68" t="s">
        <v>367</v>
      </c>
      <c r="Z110" s="68" t="s">
        <v>367</v>
      </c>
      <c r="AA110" s="68" t="s">
        <v>367</v>
      </c>
      <c r="AB110" s="60" t="s">
        <v>368</v>
      </c>
      <c r="AC110" s="40" t="s">
        <v>369</v>
      </c>
      <c r="AD110" s="68" t="s">
        <v>367</v>
      </c>
      <c r="AE110" s="68" t="s">
        <v>367</v>
      </c>
      <c r="AF110" s="68" t="s">
        <v>367</v>
      </c>
      <c r="AG110" s="68" t="s">
        <v>367</v>
      </c>
      <c r="AH110" s="68" t="s">
        <v>367</v>
      </c>
      <c r="AI110" s="68" t="s">
        <v>367</v>
      </c>
      <c r="AJ110" s="68" t="s">
        <v>367</v>
      </c>
      <c r="AK110" s="40"/>
      <c r="AL110" s="40">
        <v>52</v>
      </c>
      <c r="AM110" s="44"/>
    </row>
    <row r="111" spans="1:39" s="56" customFormat="1" ht="48" customHeight="1" thickBot="1" x14ac:dyDescent="0.4">
      <c r="A111" s="57" t="str">
        <f t="shared" si="11"/>
        <v>Arbet Inc, dba NW Flooring Solutions</v>
      </c>
      <c r="B111" s="40" t="str">
        <f>_Carpet[[#This Row],[Sub-Category]]&amp;" "&amp;_Carpet[[#This Row],[Technical Specification]]</f>
        <v xml:space="preserve"> </v>
      </c>
      <c r="C111" s="107"/>
      <c r="D111" s="107"/>
      <c r="E111" s="82" t="e">
        <f>VLOOKUP(_Carpet[[#This Row],[Combo]],Sheet1!$F$1:$I$22,4,FALSE)</f>
        <v>#N/A</v>
      </c>
      <c r="F111" s="108"/>
      <c r="G111" s="109" t="s">
        <v>187</v>
      </c>
      <c r="H111" s="36" t="s">
        <v>190</v>
      </c>
      <c r="I111" s="128">
        <v>14.24</v>
      </c>
      <c r="J111" s="151">
        <f t="shared" si="9"/>
        <v>16.8032</v>
      </c>
      <c r="K111" s="129">
        <v>23.36</v>
      </c>
      <c r="L111" s="129">
        <f t="shared" si="10"/>
        <v>27.564799999999998</v>
      </c>
      <c r="M111" s="83" t="e">
        <f>SUM(#REF!)</f>
        <v>#REF!</v>
      </c>
      <c r="N111" s="77"/>
      <c r="O111" s="42">
        <v>3</v>
      </c>
      <c r="P111" s="42">
        <v>2.2000000000000002</v>
      </c>
      <c r="Q111" s="67" t="s">
        <v>370</v>
      </c>
      <c r="R111" s="68" t="s">
        <v>367</v>
      </c>
      <c r="S111" s="68" t="s">
        <v>367</v>
      </c>
      <c r="T111" s="68" t="s">
        <v>367</v>
      </c>
      <c r="U111" s="68" t="s">
        <v>367</v>
      </c>
      <c r="V111" s="68" t="s">
        <v>368</v>
      </c>
      <c r="W111" s="68" t="s">
        <v>367</v>
      </c>
      <c r="X111" s="68" t="s">
        <v>367</v>
      </c>
      <c r="Y111" s="68" t="s">
        <v>367</v>
      </c>
      <c r="Z111" s="68" t="s">
        <v>367</v>
      </c>
      <c r="AA111" s="68" t="s">
        <v>367</v>
      </c>
      <c r="AB111" s="60" t="s">
        <v>368</v>
      </c>
      <c r="AC111" s="40" t="s">
        <v>369</v>
      </c>
      <c r="AD111" s="68" t="s">
        <v>367</v>
      </c>
      <c r="AE111" s="68" t="s">
        <v>367</v>
      </c>
      <c r="AF111" s="68" t="s">
        <v>367</v>
      </c>
      <c r="AG111" s="68" t="s">
        <v>367</v>
      </c>
      <c r="AH111" s="68" t="s">
        <v>367</v>
      </c>
      <c r="AI111" s="68" t="s">
        <v>367</v>
      </c>
      <c r="AJ111" s="68" t="s">
        <v>367</v>
      </c>
      <c r="AK111" s="40"/>
      <c r="AL111" s="40">
        <v>53</v>
      </c>
      <c r="AM111" s="44"/>
    </row>
    <row r="112" spans="1:39" s="56" customFormat="1" ht="48" customHeight="1" thickBot="1" x14ac:dyDescent="0.4">
      <c r="A112" s="57" t="str">
        <f t="shared" si="11"/>
        <v>Arbet Inc, dba NW Flooring Solutions</v>
      </c>
      <c r="B112" s="40" t="str">
        <f>_Carpet[[#This Row],[Sub-Category]]&amp;" "&amp;_Carpet[[#This Row],[Technical Specification]]</f>
        <v xml:space="preserve"> </v>
      </c>
      <c r="C112" s="107"/>
      <c r="D112" s="107"/>
      <c r="E112" s="82" t="e">
        <f>VLOOKUP(_Carpet[[#This Row],[Combo]],Sheet1!$F$1:$I$22,4,FALSE)</f>
        <v>#N/A</v>
      </c>
      <c r="F112" s="108"/>
      <c r="G112" s="109" t="s">
        <v>188</v>
      </c>
      <c r="H112" s="36" t="s">
        <v>189</v>
      </c>
      <c r="I112" s="128">
        <v>14.24</v>
      </c>
      <c r="J112" s="151">
        <f t="shared" si="9"/>
        <v>16.8032</v>
      </c>
      <c r="K112" s="129">
        <v>23.36</v>
      </c>
      <c r="L112" s="129">
        <f t="shared" si="10"/>
        <v>27.564799999999998</v>
      </c>
      <c r="M112" s="83" t="e">
        <f>SUM(#REF!)</f>
        <v>#REF!</v>
      </c>
      <c r="N112" s="77"/>
      <c r="O112" s="42">
        <v>3</v>
      </c>
      <c r="P112" s="42">
        <v>2.2000000000000002</v>
      </c>
      <c r="Q112" s="67" t="s">
        <v>370</v>
      </c>
      <c r="R112" s="68" t="s">
        <v>367</v>
      </c>
      <c r="S112" s="68" t="s">
        <v>367</v>
      </c>
      <c r="T112" s="68" t="s">
        <v>367</v>
      </c>
      <c r="U112" s="68" t="s">
        <v>367</v>
      </c>
      <c r="V112" s="68" t="s">
        <v>368</v>
      </c>
      <c r="W112" s="68" t="s">
        <v>367</v>
      </c>
      <c r="X112" s="68" t="s">
        <v>367</v>
      </c>
      <c r="Y112" s="68" t="s">
        <v>367</v>
      </c>
      <c r="Z112" s="68" t="s">
        <v>367</v>
      </c>
      <c r="AA112" s="68" t="s">
        <v>367</v>
      </c>
      <c r="AB112" s="60" t="s">
        <v>368</v>
      </c>
      <c r="AC112" s="40" t="s">
        <v>369</v>
      </c>
      <c r="AD112" s="68" t="s">
        <v>367</v>
      </c>
      <c r="AE112" s="68" t="s">
        <v>367</v>
      </c>
      <c r="AF112" s="68" t="s">
        <v>367</v>
      </c>
      <c r="AG112" s="68" t="s">
        <v>367</v>
      </c>
      <c r="AH112" s="68" t="s">
        <v>367</v>
      </c>
      <c r="AI112" s="68" t="s">
        <v>367</v>
      </c>
      <c r="AJ112" s="68" t="s">
        <v>367</v>
      </c>
      <c r="AK112" s="40"/>
      <c r="AL112" s="40">
        <v>53</v>
      </c>
      <c r="AM112" s="44"/>
    </row>
    <row r="113" spans="1:39" s="56" customFormat="1" ht="48" customHeight="1" thickBot="1" x14ac:dyDescent="0.4">
      <c r="A113" s="57" t="str">
        <f t="shared" si="11"/>
        <v>Arbet Inc, dba NW Flooring Solutions</v>
      </c>
      <c r="B113" s="40" t="str">
        <f>_Carpet[[#This Row],[Sub-Category]]&amp;" "&amp;_Carpet[[#This Row],[Technical Specification]]</f>
        <v xml:space="preserve"> </v>
      </c>
      <c r="C113" s="107"/>
      <c r="D113" s="107"/>
      <c r="E113" s="82" t="e">
        <f>VLOOKUP(_Carpet[[#This Row],[Combo]],Sheet1!$F$1:$I$22,4,FALSE)</f>
        <v>#N/A</v>
      </c>
      <c r="F113" s="108"/>
      <c r="G113" s="109" t="s">
        <v>191</v>
      </c>
      <c r="H113" s="36" t="s">
        <v>192</v>
      </c>
      <c r="I113" s="128">
        <v>16.240000000000002</v>
      </c>
      <c r="J113" s="151">
        <f t="shared" si="9"/>
        <v>19.163200000000003</v>
      </c>
      <c r="K113" s="129">
        <v>25.36</v>
      </c>
      <c r="L113" s="129">
        <f t="shared" si="10"/>
        <v>29.924799999999998</v>
      </c>
      <c r="M113" s="83" t="e">
        <f>SUM(#REF!)</f>
        <v>#REF!</v>
      </c>
      <c r="N113" s="77"/>
      <c r="O113" s="42">
        <v>3</v>
      </c>
      <c r="P113" s="42">
        <v>2.2000000000000002</v>
      </c>
      <c r="Q113" s="67" t="s">
        <v>370</v>
      </c>
      <c r="R113" s="68" t="s">
        <v>367</v>
      </c>
      <c r="S113" s="68" t="s">
        <v>367</v>
      </c>
      <c r="T113" s="68" t="s">
        <v>367</v>
      </c>
      <c r="U113" s="68" t="s">
        <v>367</v>
      </c>
      <c r="V113" s="68" t="s">
        <v>368</v>
      </c>
      <c r="W113" s="68" t="s">
        <v>367</v>
      </c>
      <c r="X113" s="68" t="s">
        <v>367</v>
      </c>
      <c r="Y113" s="68" t="s">
        <v>367</v>
      </c>
      <c r="Z113" s="68" t="s">
        <v>367</v>
      </c>
      <c r="AA113" s="68" t="s">
        <v>367</v>
      </c>
      <c r="AB113" s="60" t="s">
        <v>368</v>
      </c>
      <c r="AC113" s="40" t="s">
        <v>369</v>
      </c>
      <c r="AD113" s="68" t="s">
        <v>367</v>
      </c>
      <c r="AE113" s="68" t="s">
        <v>367</v>
      </c>
      <c r="AF113" s="68" t="s">
        <v>367</v>
      </c>
      <c r="AG113" s="68" t="s">
        <v>367</v>
      </c>
      <c r="AH113" s="68" t="s">
        <v>367</v>
      </c>
      <c r="AI113" s="68" t="s">
        <v>367</v>
      </c>
      <c r="AJ113" s="68" t="s">
        <v>367</v>
      </c>
      <c r="AK113" s="40"/>
      <c r="AL113" s="40">
        <v>53</v>
      </c>
      <c r="AM113" s="44"/>
    </row>
    <row r="114" spans="1:39" s="56" customFormat="1" ht="48" customHeight="1" thickBot="1" x14ac:dyDescent="0.4">
      <c r="A114" s="57" t="str">
        <f t="shared" si="11"/>
        <v>Arbet Inc, dba NW Flooring Solutions</v>
      </c>
      <c r="B114" s="40" t="str">
        <f>_Carpet[[#This Row],[Sub-Category]]&amp;" "&amp;_Carpet[[#This Row],[Technical Specification]]</f>
        <v xml:space="preserve"> </v>
      </c>
      <c r="C114" s="107"/>
      <c r="D114" s="107"/>
      <c r="E114" s="82" t="e">
        <f>VLOOKUP(_Carpet[[#This Row],[Combo]],Sheet1!$F$1:$I$22,4,FALSE)</f>
        <v>#N/A</v>
      </c>
      <c r="F114" s="108"/>
      <c r="G114" s="109" t="s">
        <v>247</v>
      </c>
      <c r="H114" s="36" t="s">
        <v>248</v>
      </c>
      <c r="I114" s="128">
        <v>16.240000000000002</v>
      </c>
      <c r="J114" s="151">
        <f t="shared" si="9"/>
        <v>19.163200000000003</v>
      </c>
      <c r="K114" s="129">
        <v>25.36</v>
      </c>
      <c r="L114" s="129">
        <f t="shared" si="10"/>
        <v>29.924799999999998</v>
      </c>
      <c r="M114" s="83" t="e">
        <f>SUM(#REF!)</f>
        <v>#REF!</v>
      </c>
      <c r="N114" s="77"/>
      <c r="O114" s="42">
        <v>3</v>
      </c>
      <c r="P114" s="42">
        <v>2.2000000000000002</v>
      </c>
      <c r="Q114" s="67" t="s">
        <v>370</v>
      </c>
      <c r="R114" s="68" t="s">
        <v>367</v>
      </c>
      <c r="S114" s="68" t="s">
        <v>367</v>
      </c>
      <c r="T114" s="68" t="s">
        <v>367</v>
      </c>
      <c r="U114" s="68" t="s">
        <v>367</v>
      </c>
      <c r="V114" s="68" t="s">
        <v>368</v>
      </c>
      <c r="W114" s="68" t="s">
        <v>367</v>
      </c>
      <c r="X114" s="68" t="s">
        <v>367</v>
      </c>
      <c r="Y114" s="68" t="s">
        <v>367</v>
      </c>
      <c r="Z114" s="68" t="s">
        <v>367</v>
      </c>
      <c r="AA114" s="68" t="s">
        <v>367</v>
      </c>
      <c r="AB114" s="60" t="s">
        <v>368</v>
      </c>
      <c r="AC114" s="40" t="s">
        <v>369</v>
      </c>
      <c r="AD114" s="68" t="s">
        <v>367</v>
      </c>
      <c r="AE114" s="68" t="s">
        <v>367</v>
      </c>
      <c r="AF114" s="68" t="s">
        <v>367</v>
      </c>
      <c r="AG114" s="68" t="s">
        <v>367</v>
      </c>
      <c r="AH114" s="68" t="s">
        <v>367</v>
      </c>
      <c r="AI114" s="68" t="s">
        <v>367</v>
      </c>
      <c r="AJ114" s="68" t="s">
        <v>367</v>
      </c>
      <c r="AK114" s="40"/>
      <c r="AL114" s="40">
        <v>53</v>
      </c>
      <c r="AM114" s="44"/>
    </row>
    <row r="115" spans="1:39" s="56" customFormat="1" ht="48" customHeight="1" thickBot="1" x14ac:dyDescent="0.4">
      <c r="A115" s="57" t="str">
        <f t="shared" si="11"/>
        <v>Arbet Inc, dba NW Flooring Solutions</v>
      </c>
      <c r="B115" s="40" t="str">
        <f>_Carpet[[#This Row],[Sub-Category]]&amp;" "&amp;_Carpet[[#This Row],[Technical Specification]]</f>
        <v xml:space="preserve"> </v>
      </c>
      <c r="C115" s="107"/>
      <c r="D115" s="107"/>
      <c r="E115" s="82" t="e">
        <f>VLOOKUP(_Carpet[[#This Row],[Combo]],Sheet1!$F$1:$I$22,4,FALSE)</f>
        <v>#N/A</v>
      </c>
      <c r="F115" s="108"/>
      <c r="G115" s="109" t="s">
        <v>193</v>
      </c>
      <c r="H115" s="36" t="s">
        <v>194</v>
      </c>
      <c r="I115" s="128">
        <v>22.04</v>
      </c>
      <c r="J115" s="151">
        <f t="shared" si="9"/>
        <v>26.007199999999997</v>
      </c>
      <c r="K115" s="129">
        <v>31.159999999999997</v>
      </c>
      <c r="L115" s="129">
        <f t="shared" si="10"/>
        <v>36.768799999999999</v>
      </c>
      <c r="M115" s="83" t="e">
        <f>SUM(#REF!)</f>
        <v>#REF!</v>
      </c>
      <c r="N115" s="77"/>
      <c r="O115" s="42">
        <v>3</v>
      </c>
      <c r="P115" s="42">
        <v>2.2000000000000002</v>
      </c>
      <c r="Q115" s="67" t="s">
        <v>370</v>
      </c>
      <c r="R115" s="68" t="s">
        <v>367</v>
      </c>
      <c r="S115" s="68" t="s">
        <v>367</v>
      </c>
      <c r="T115" s="68" t="s">
        <v>367</v>
      </c>
      <c r="U115" s="68" t="s">
        <v>367</v>
      </c>
      <c r="V115" s="68" t="s">
        <v>368</v>
      </c>
      <c r="W115" s="68" t="s">
        <v>367</v>
      </c>
      <c r="X115" s="68" t="s">
        <v>367</v>
      </c>
      <c r="Y115" s="68" t="s">
        <v>367</v>
      </c>
      <c r="Z115" s="68" t="s">
        <v>367</v>
      </c>
      <c r="AA115" s="68" t="s">
        <v>367</v>
      </c>
      <c r="AB115" s="60" t="s">
        <v>368</v>
      </c>
      <c r="AC115" s="40" t="s">
        <v>369</v>
      </c>
      <c r="AD115" s="68" t="s">
        <v>367</v>
      </c>
      <c r="AE115" s="68" t="s">
        <v>367</v>
      </c>
      <c r="AF115" s="68" t="s">
        <v>367</v>
      </c>
      <c r="AG115" s="68" t="s">
        <v>367</v>
      </c>
      <c r="AH115" s="68" t="s">
        <v>367</v>
      </c>
      <c r="AI115" s="68" t="s">
        <v>367</v>
      </c>
      <c r="AJ115" s="68" t="s">
        <v>367</v>
      </c>
      <c r="AK115" s="40"/>
      <c r="AL115" s="40">
        <v>52</v>
      </c>
      <c r="AM115" s="44"/>
    </row>
    <row r="116" spans="1:39" s="56" customFormat="1" ht="48" customHeight="1" thickBot="1" x14ac:dyDescent="0.4">
      <c r="A116" s="57" t="str">
        <f t="shared" si="11"/>
        <v>Arbet Inc, dba NW Flooring Solutions</v>
      </c>
      <c r="B116" s="40" t="str">
        <f>_Carpet[[#This Row],[Sub-Category]]&amp;" "&amp;_Carpet[[#This Row],[Technical Specification]]</f>
        <v xml:space="preserve"> </v>
      </c>
      <c r="C116" s="107"/>
      <c r="D116" s="107"/>
      <c r="E116" s="82" t="e">
        <f>VLOOKUP(_Carpet[[#This Row],[Combo]],Sheet1!$F$1:$I$22,4,FALSE)</f>
        <v>#N/A</v>
      </c>
      <c r="F116" s="108"/>
      <c r="G116" s="109" t="s">
        <v>195</v>
      </c>
      <c r="H116" s="36" t="s">
        <v>196</v>
      </c>
      <c r="I116" s="128">
        <v>22.04</v>
      </c>
      <c r="J116" s="151">
        <f t="shared" si="9"/>
        <v>26.007199999999997</v>
      </c>
      <c r="K116" s="129">
        <v>31.159999999999997</v>
      </c>
      <c r="L116" s="129">
        <f t="shared" si="10"/>
        <v>36.768799999999999</v>
      </c>
      <c r="M116" s="83" t="e">
        <f>SUM(#REF!)</f>
        <v>#REF!</v>
      </c>
      <c r="N116" s="77"/>
      <c r="O116" s="42">
        <v>3</v>
      </c>
      <c r="P116" s="42">
        <v>2.2000000000000002</v>
      </c>
      <c r="Q116" s="67" t="s">
        <v>370</v>
      </c>
      <c r="R116" s="68" t="s">
        <v>367</v>
      </c>
      <c r="S116" s="68" t="s">
        <v>367</v>
      </c>
      <c r="T116" s="68" t="s">
        <v>367</v>
      </c>
      <c r="U116" s="68" t="s">
        <v>367</v>
      </c>
      <c r="V116" s="68" t="s">
        <v>368</v>
      </c>
      <c r="W116" s="68" t="s">
        <v>367</v>
      </c>
      <c r="X116" s="68" t="s">
        <v>367</v>
      </c>
      <c r="Y116" s="68" t="s">
        <v>367</v>
      </c>
      <c r="Z116" s="68" t="s">
        <v>367</v>
      </c>
      <c r="AA116" s="68" t="s">
        <v>367</v>
      </c>
      <c r="AB116" s="60" t="s">
        <v>368</v>
      </c>
      <c r="AC116" s="40" t="s">
        <v>369</v>
      </c>
      <c r="AD116" s="68" t="s">
        <v>367</v>
      </c>
      <c r="AE116" s="68" t="s">
        <v>367</v>
      </c>
      <c r="AF116" s="68" t="s">
        <v>367</v>
      </c>
      <c r="AG116" s="68" t="s">
        <v>367</v>
      </c>
      <c r="AH116" s="68" t="s">
        <v>367</v>
      </c>
      <c r="AI116" s="68" t="s">
        <v>367</v>
      </c>
      <c r="AJ116" s="68" t="s">
        <v>367</v>
      </c>
      <c r="AK116" s="40"/>
      <c r="AL116" s="40">
        <v>52</v>
      </c>
      <c r="AM116" s="44"/>
    </row>
    <row r="117" spans="1:39" s="56" customFormat="1" ht="48" customHeight="1" thickBot="1" x14ac:dyDescent="0.4">
      <c r="A117" s="57" t="str">
        <f t="shared" si="11"/>
        <v>Arbet Inc, dba NW Flooring Solutions</v>
      </c>
      <c r="B117" s="40" t="str">
        <f>_Carpet[[#This Row],[Sub-Category]]&amp;" "&amp;_Carpet[[#This Row],[Technical Specification]]</f>
        <v xml:space="preserve"> </v>
      </c>
      <c r="C117" s="107"/>
      <c r="D117" s="107"/>
      <c r="E117" s="82" t="e">
        <f>VLOOKUP(_Carpet[[#This Row],[Combo]],Sheet1!$F$1:$I$22,4,FALSE)</f>
        <v>#N/A</v>
      </c>
      <c r="F117" s="108"/>
      <c r="G117" s="109" t="s">
        <v>197</v>
      </c>
      <c r="H117" s="36" t="s">
        <v>198</v>
      </c>
      <c r="I117" s="128">
        <v>23.04</v>
      </c>
      <c r="J117" s="151">
        <f t="shared" si="9"/>
        <v>27.187199999999997</v>
      </c>
      <c r="K117" s="129">
        <v>32.159999999999997</v>
      </c>
      <c r="L117" s="129">
        <f t="shared" si="10"/>
        <v>37.948799999999999</v>
      </c>
      <c r="M117" s="83" t="e">
        <f>SUM(#REF!)</f>
        <v>#REF!</v>
      </c>
      <c r="N117" s="77"/>
      <c r="O117" s="42">
        <v>3</v>
      </c>
      <c r="P117" s="42">
        <v>2.2000000000000002</v>
      </c>
      <c r="Q117" s="67" t="s">
        <v>370</v>
      </c>
      <c r="R117" s="68" t="s">
        <v>367</v>
      </c>
      <c r="S117" s="68" t="s">
        <v>367</v>
      </c>
      <c r="T117" s="68" t="s">
        <v>367</v>
      </c>
      <c r="U117" s="68" t="s">
        <v>367</v>
      </c>
      <c r="V117" s="68" t="s">
        <v>368</v>
      </c>
      <c r="W117" s="68" t="s">
        <v>367</v>
      </c>
      <c r="X117" s="68" t="s">
        <v>367</v>
      </c>
      <c r="Y117" s="68" t="s">
        <v>367</v>
      </c>
      <c r="Z117" s="68" t="s">
        <v>367</v>
      </c>
      <c r="AA117" s="68" t="s">
        <v>367</v>
      </c>
      <c r="AB117" s="60" t="s">
        <v>368</v>
      </c>
      <c r="AC117" s="40" t="s">
        <v>369</v>
      </c>
      <c r="AD117" s="68" t="s">
        <v>367</v>
      </c>
      <c r="AE117" s="68" t="s">
        <v>367</v>
      </c>
      <c r="AF117" s="68" t="s">
        <v>367</v>
      </c>
      <c r="AG117" s="68" t="s">
        <v>367</v>
      </c>
      <c r="AH117" s="68" t="s">
        <v>367</v>
      </c>
      <c r="AI117" s="68" t="s">
        <v>367</v>
      </c>
      <c r="AJ117" s="68" t="s">
        <v>367</v>
      </c>
      <c r="AK117" s="40"/>
      <c r="AL117" s="40">
        <v>48</v>
      </c>
      <c r="AM117" s="44"/>
    </row>
    <row r="118" spans="1:39" s="56" customFormat="1" ht="48" customHeight="1" thickBot="1" x14ac:dyDescent="0.4">
      <c r="A118" s="57" t="str">
        <f t="shared" si="11"/>
        <v>Arbet Inc, dba NW Flooring Solutions</v>
      </c>
      <c r="B118" s="40" t="str">
        <f>_Carpet[[#This Row],[Sub-Category]]&amp;" "&amp;_Carpet[[#This Row],[Technical Specification]]</f>
        <v xml:space="preserve"> </v>
      </c>
      <c r="C118" s="107"/>
      <c r="D118" s="107"/>
      <c r="E118" s="82" t="e">
        <f>VLOOKUP(_Carpet[[#This Row],[Combo]],Sheet1!$F$1:$I$22,4,FALSE)</f>
        <v>#N/A</v>
      </c>
      <c r="F118" s="108"/>
      <c r="G118" s="109" t="s">
        <v>199</v>
      </c>
      <c r="H118" s="36" t="s">
        <v>204</v>
      </c>
      <c r="I118" s="128">
        <v>23.01</v>
      </c>
      <c r="J118" s="151">
        <f t="shared" si="9"/>
        <v>27.151800000000001</v>
      </c>
      <c r="K118" s="129">
        <v>32.130000000000003</v>
      </c>
      <c r="L118" s="129">
        <f t="shared" si="10"/>
        <v>37.913400000000003</v>
      </c>
      <c r="M118" s="83" t="e">
        <f>SUM(#REF!)</f>
        <v>#REF!</v>
      </c>
      <c r="N118" s="77"/>
      <c r="O118" s="42">
        <v>3</v>
      </c>
      <c r="P118" s="42">
        <v>2.2000000000000002</v>
      </c>
      <c r="Q118" s="67" t="s">
        <v>370</v>
      </c>
      <c r="R118" s="68" t="s">
        <v>367</v>
      </c>
      <c r="S118" s="68" t="s">
        <v>367</v>
      </c>
      <c r="T118" s="68" t="s">
        <v>367</v>
      </c>
      <c r="U118" s="68" t="s">
        <v>367</v>
      </c>
      <c r="V118" s="68" t="s">
        <v>368</v>
      </c>
      <c r="W118" s="68" t="s">
        <v>367</v>
      </c>
      <c r="X118" s="68" t="s">
        <v>367</v>
      </c>
      <c r="Y118" s="68" t="s">
        <v>367</v>
      </c>
      <c r="Z118" s="68" t="s">
        <v>367</v>
      </c>
      <c r="AA118" s="68" t="s">
        <v>367</v>
      </c>
      <c r="AB118" s="60" t="s">
        <v>368</v>
      </c>
      <c r="AC118" s="40" t="s">
        <v>369</v>
      </c>
      <c r="AD118" s="68" t="s">
        <v>367</v>
      </c>
      <c r="AE118" s="68" t="s">
        <v>367</v>
      </c>
      <c r="AF118" s="68" t="s">
        <v>367</v>
      </c>
      <c r="AG118" s="68" t="s">
        <v>367</v>
      </c>
      <c r="AH118" s="68" t="s">
        <v>367</v>
      </c>
      <c r="AI118" s="68" t="s">
        <v>367</v>
      </c>
      <c r="AJ118" s="68" t="s">
        <v>367</v>
      </c>
      <c r="AK118" s="40"/>
      <c r="AL118" s="40">
        <v>48</v>
      </c>
      <c r="AM118" s="44"/>
    </row>
    <row r="119" spans="1:39" s="56" customFormat="1" ht="48" customHeight="1" thickBot="1" x14ac:dyDescent="0.4">
      <c r="A119" s="57" t="str">
        <f t="shared" si="11"/>
        <v>Arbet Inc, dba NW Flooring Solutions</v>
      </c>
      <c r="B119" s="40" t="str">
        <f>_Carpet[[#This Row],[Sub-Category]]&amp;" "&amp;_Carpet[[#This Row],[Technical Specification]]</f>
        <v xml:space="preserve"> </v>
      </c>
      <c r="C119" s="107"/>
      <c r="D119" s="107"/>
      <c r="E119" s="82" t="e">
        <f>VLOOKUP(_Carpet[[#This Row],[Combo]],Sheet1!$F$1:$I$22,4,FALSE)</f>
        <v>#N/A</v>
      </c>
      <c r="F119" s="108"/>
      <c r="G119" s="109" t="s">
        <v>200</v>
      </c>
      <c r="H119" s="36" t="s">
        <v>202</v>
      </c>
      <c r="I119" s="128">
        <v>20.04</v>
      </c>
      <c r="J119" s="151">
        <f t="shared" si="9"/>
        <v>23.647199999999998</v>
      </c>
      <c r="K119" s="129">
        <v>29.159999999999997</v>
      </c>
      <c r="L119" s="129">
        <f t="shared" si="10"/>
        <v>34.408799999999999</v>
      </c>
      <c r="M119" s="83" t="e">
        <f>SUM(#REF!)</f>
        <v>#REF!</v>
      </c>
      <c r="N119" s="77"/>
      <c r="O119" s="42">
        <v>3</v>
      </c>
      <c r="P119" s="42">
        <v>2.2000000000000002</v>
      </c>
      <c r="Q119" s="67" t="s">
        <v>370</v>
      </c>
      <c r="R119" s="68" t="s">
        <v>367</v>
      </c>
      <c r="S119" s="68" t="s">
        <v>367</v>
      </c>
      <c r="T119" s="68" t="s">
        <v>367</v>
      </c>
      <c r="U119" s="68" t="s">
        <v>367</v>
      </c>
      <c r="V119" s="68" t="s">
        <v>368</v>
      </c>
      <c r="W119" s="68" t="s">
        <v>367</v>
      </c>
      <c r="X119" s="68" t="s">
        <v>367</v>
      </c>
      <c r="Y119" s="68" t="s">
        <v>367</v>
      </c>
      <c r="Z119" s="68" t="s">
        <v>367</v>
      </c>
      <c r="AA119" s="68" t="s">
        <v>367</v>
      </c>
      <c r="AB119" s="60" t="s">
        <v>368</v>
      </c>
      <c r="AC119" s="40" t="s">
        <v>369</v>
      </c>
      <c r="AD119" s="68" t="s">
        <v>367</v>
      </c>
      <c r="AE119" s="68" t="s">
        <v>367</v>
      </c>
      <c r="AF119" s="68" t="s">
        <v>367</v>
      </c>
      <c r="AG119" s="68" t="s">
        <v>367</v>
      </c>
      <c r="AH119" s="68" t="s">
        <v>367</v>
      </c>
      <c r="AI119" s="68" t="s">
        <v>367</v>
      </c>
      <c r="AJ119" s="68" t="s">
        <v>367</v>
      </c>
      <c r="AK119" s="40"/>
      <c r="AL119" s="40">
        <v>48</v>
      </c>
      <c r="AM119" s="44"/>
    </row>
    <row r="120" spans="1:39" s="56" customFormat="1" ht="48" customHeight="1" thickBot="1" x14ac:dyDescent="0.4">
      <c r="A120" s="57" t="str">
        <f t="shared" si="11"/>
        <v>Arbet Inc, dba NW Flooring Solutions</v>
      </c>
      <c r="B120" s="40" t="str">
        <f>_Carpet[[#This Row],[Sub-Category]]&amp;" "&amp;_Carpet[[#This Row],[Technical Specification]]</f>
        <v xml:space="preserve"> </v>
      </c>
      <c r="C120" s="107"/>
      <c r="D120" s="107"/>
      <c r="E120" s="82" t="e">
        <f>VLOOKUP(_Carpet[[#This Row],[Combo]],Sheet1!$F$1:$I$22,4,FALSE)</f>
        <v>#N/A</v>
      </c>
      <c r="F120" s="108"/>
      <c r="G120" s="109" t="s">
        <v>201</v>
      </c>
      <c r="H120" s="36" t="s">
        <v>203</v>
      </c>
      <c r="I120" s="128">
        <v>20.04</v>
      </c>
      <c r="J120" s="151">
        <f t="shared" si="9"/>
        <v>23.647199999999998</v>
      </c>
      <c r="K120" s="129">
        <v>29.159999999999997</v>
      </c>
      <c r="L120" s="129">
        <f t="shared" si="10"/>
        <v>34.408799999999999</v>
      </c>
      <c r="M120" s="83" t="e">
        <f>SUM(#REF!)</f>
        <v>#REF!</v>
      </c>
      <c r="N120" s="77"/>
      <c r="O120" s="42">
        <v>3</v>
      </c>
      <c r="P120" s="42">
        <v>2.2000000000000002</v>
      </c>
      <c r="Q120" s="67" t="s">
        <v>370</v>
      </c>
      <c r="R120" s="68" t="s">
        <v>367</v>
      </c>
      <c r="S120" s="68" t="s">
        <v>367</v>
      </c>
      <c r="T120" s="68" t="s">
        <v>367</v>
      </c>
      <c r="U120" s="68" t="s">
        <v>367</v>
      </c>
      <c r="V120" s="68" t="s">
        <v>368</v>
      </c>
      <c r="W120" s="68" t="s">
        <v>367</v>
      </c>
      <c r="X120" s="68" t="s">
        <v>367</v>
      </c>
      <c r="Y120" s="68" t="s">
        <v>367</v>
      </c>
      <c r="Z120" s="68" t="s">
        <v>367</v>
      </c>
      <c r="AA120" s="68" t="s">
        <v>367</v>
      </c>
      <c r="AB120" s="60" t="s">
        <v>368</v>
      </c>
      <c r="AC120" s="40" t="s">
        <v>369</v>
      </c>
      <c r="AD120" s="68" t="s">
        <v>367</v>
      </c>
      <c r="AE120" s="68" t="s">
        <v>367</v>
      </c>
      <c r="AF120" s="68" t="s">
        <v>367</v>
      </c>
      <c r="AG120" s="68" t="s">
        <v>367</v>
      </c>
      <c r="AH120" s="68" t="s">
        <v>367</v>
      </c>
      <c r="AI120" s="68" t="s">
        <v>367</v>
      </c>
      <c r="AJ120" s="68" t="s">
        <v>367</v>
      </c>
      <c r="AK120" s="40"/>
      <c r="AL120" s="40">
        <v>48</v>
      </c>
      <c r="AM120" s="44"/>
    </row>
    <row r="121" spans="1:39" s="56" customFormat="1" ht="48" customHeight="1" thickBot="1" x14ac:dyDescent="0.4">
      <c r="A121" s="57" t="str">
        <f t="shared" si="11"/>
        <v>Arbet Inc, dba NW Flooring Solutions</v>
      </c>
      <c r="B121" s="40" t="str">
        <f>_Carpet[[#This Row],[Sub-Category]]&amp;" "&amp;_Carpet[[#This Row],[Technical Specification]]</f>
        <v xml:space="preserve"> </v>
      </c>
      <c r="C121" s="107"/>
      <c r="D121" s="107"/>
      <c r="E121" s="82" t="e">
        <f>VLOOKUP(_Carpet[[#This Row],[Combo]],Sheet1!$F$1:$I$22,4,FALSE)</f>
        <v>#N/A</v>
      </c>
      <c r="F121" s="108"/>
      <c r="G121" s="109" t="s">
        <v>205</v>
      </c>
      <c r="H121" s="36" t="s">
        <v>207</v>
      </c>
      <c r="I121" s="128">
        <v>17.240000000000002</v>
      </c>
      <c r="J121" s="151">
        <f t="shared" si="9"/>
        <v>20.343200000000003</v>
      </c>
      <c r="K121" s="129">
        <v>26.36</v>
      </c>
      <c r="L121" s="129">
        <f t="shared" si="10"/>
        <v>31.104799999999997</v>
      </c>
      <c r="M121" s="83" t="e">
        <f>SUM(#REF!)</f>
        <v>#REF!</v>
      </c>
      <c r="N121" s="77"/>
      <c r="O121" s="42">
        <v>3</v>
      </c>
      <c r="P121" s="42">
        <v>2.2000000000000002</v>
      </c>
      <c r="Q121" s="67" t="s">
        <v>370</v>
      </c>
      <c r="R121" s="68" t="s">
        <v>367</v>
      </c>
      <c r="S121" s="68" t="s">
        <v>367</v>
      </c>
      <c r="T121" s="68" t="s">
        <v>367</v>
      </c>
      <c r="U121" s="68" t="s">
        <v>367</v>
      </c>
      <c r="V121" s="68" t="s">
        <v>368</v>
      </c>
      <c r="W121" s="68" t="s">
        <v>367</v>
      </c>
      <c r="X121" s="68" t="s">
        <v>367</v>
      </c>
      <c r="Y121" s="68" t="s">
        <v>367</v>
      </c>
      <c r="Z121" s="68" t="s">
        <v>367</v>
      </c>
      <c r="AA121" s="68" t="s">
        <v>367</v>
      </c>
      <c r="AB121" s="60" t="s">
        <v>368</v>
      </c>
      <c r="AC121" s="40" t="s">
        <v>369</v>
      </c>
      <c r="AD121" s="68" t="s">
        <v>367</v>
      </c>
      <c r="AE121" s="68" t="s">
        <v>367</v>
      </c>
      <c r="AF121" s="68" t="s">
        <v>367</v>
      </c>
      <c r="AG121" s="68" t="s">
        <v>367</v>
      </c>
      <c r="AH121" s="68" t="s">
        <v>367</v>
      </c>
      <c r="AI121" s="68" t="s">
        <v>367</v>
      </c>
      <c r="AJ121" s="68" t="s">
        <v>367</v>
      </c>
      <c r="AK121" s="40"/>
      <c r="AL121" s="40">
        <v>48</v>
      </c>
      <c r="AM121" s="44"/>
    </row>
    <row r="122" spans="1:39" s="56" customFormat="1" ht="48" customHeight="1" thickBot="1" x14ac:dyDescent="0.4">
      <c r="A122" s="57" t="str">
        <f t="shared" si="11"/>
        <v>Arbet Inc, dba NW Flooring Solutions</v>
      </c>
      <c r="B122" s="40" t="str">
        <f>_Carpet[[#This Row],[Sub-Category]]&amp;" "&amp;_Carpet[[#This Row],[Technical Specification]]</f>
        <v xml:space="preserve"> </v>
      </c>
      <c r="C122" s="107"/>
      <c r="D122" s="107"/>
      <c r="E122" s="82" t="e">
        <f>VLOOKUP(_Carpet[[#This Row],[Combo]],Sheet1!$F$1:$I$22,4,FALSE)</f>
        <v>#N/A</v>
      </c>
      <c r="F122" s="108"/>
      <c r="G122" s="109" t="s">
        <v>206</v>
      </c>
      <c r="H122" s="36" t="s">
        <v>208</v>
      </c>
      <c r="I122" s="128">
        <v>17.240000000000002</v>
      </c>
      <c r="J122" s="151">
        <f t="shared" si="9"/>
        <v>20.343200000000003</v>
      </c>
      <c r="K122" s="129">
        <v>26.36</v>
      </c>
      <c r="L122" s="129">
        <f t="shared" si="10"/>
        <v>31.104799999999997</v>
      </c>
      <c r="M122" s="83" t="e">
        <f>SUM(#REF!)</f>
        <v>#REF!</v>
      </c>
      <c r="N122" s="77"/>
      <c r="O122" s="42">
        <v>3</v>
      </c>
      <c r="P122" s="42">
        <v>2.2000000000000002</v>
      </c>
      <c r="Q122" s="67" t="s">
        <v>370</v>
      </c>
      <c r="R122" s="68" t="s">
        <v>367</v>
      </c>
      <c r="S122" s="68" t="s">
        <v>367</v>
      </c>
      <c r="T122" s="68" t="s">
        <v>367</v>
      </c>
      <c r="U122" s="68" t="s">
        <v>367</v>
      </c>
      <c r="V122" s="68" t="s">
        <v>368</v>
      </c>
      <c r="W122" s="68" t="s">
        <v>367</v>
      </c>
      <c r="X122" s="68" t="s">
        <v>367</v>
      </c>
      <c r="Y122" s="68" t="s">
        <v>367</v>
      </c>
      <c r="Z122" s="68" t="s">
        <v>367</v>
      </c>
      <c r="AA122" s="68" t="s">
        <v>367</v>
      </c>
      <c r="AB122" s="60" t="s">
        <v>368</v>
      </c>
      <c r="AC122" s="40" t="s">
        <v>369</v>
      </c>
      <c r="AD122" s="68" t="s">
        <v>367</v>
      </c>
      <c r="AE122" s="68" t="s">
        <v>367</v>
      </c>
      <c r="AF122" s="68" t="s">
        <v>367</v>
      </c>
      <c r="AG122" s="68" t="s">
        <v>367</v>
      </c>
      <c r="AH122" s="68" t="s">
        <v>367</v>
      </c>
      <c r="AI122" s="68" t="s">
        <v>367</v>
      </c>
      <c r="AJ122" s="68" t="s">
        <v>367</v>
      </c>
      <c r="AK122" s="40"/>
      <c r="AL122" s="40">
        <v>48</v>
      </c>
      <c r="AM122" s="44"/>
    </row>
    <row r="123" spans="1:39" s="56" customFormat="1" ht="48" customHeight="1" thickBot="1" x14ac:dyDescent="0.4">
      <c r="A123" s="57" t="str">
        <f t="shared" si="11"/>
        <v>Arbet Inc, dba NW Flooring Solutions</v>
      </c>
      <c r="B123" s="40" t="str">
        <f>_Carpet[[#This Row],[Sub-Category]]&amp;" "&amp;_Carpet[[#This Row],[Technical Specification]]</f>
        <v xml:space="preserve"> </v>
      </c>
      <c r="C123" s="107"/>
      <c r="D123" s="107"/>
      <c r="E123" s="82" t="e">
        <f>VLOOKUP(_Carpet[[#This Row],[Combo]],Sheet1!$F$1:$I$22,4,FALSE)</f>
        <v>#N/A</v>
      </c>
      <c r="F123" s="108"/>
      <c r="G123" s="109" t="s">
        <v>209</v>
      </c>
      <c r="H123" s="36" t="s">
        <v>212</v>
      </c>
      <c r="I123" s="128">
        <v>22.24</v>
      </c>
      <c r="J123" s="151">
        <f t="shared" si="9"/>
        <v>26.243199999999998</v>
      </c>
      <c r="K123" s="129">
        <v>31.36</v>
      </c>
      <c r="L123" s="129">
        <f t="shared" si="10"/>
        <v>37.004800000000003</v>
      </c>
      <c r="M123" s="83" t="e">
        <f>SUM(#REF!)</f>
        <v>#REF!</v>
      </c>
      <c r="N123" s="77"/>
      <c r="O123" s="42">
        <v>3</v>
      </c>
      <c r="P123" s="42">
        <v>2.2000000000000002</v>
      </c>
      <c r="Q123" s="67" t="s">
        <v>370</v>
      </c>
      <c r="R123" s="68" t="s">
        <v>367</v>
      </c>
      <c r="S123" s="68" t="s">
        <v>367</v>
      </c>
      <c r="T123" s="68" t="s">
        <v>367</v>
      </c>
      <c r="U123" s="68" t="s">
        <v>367</v>
      </c>
      <c r="V123" s="68" t="s">
        <v>368</v>
      </c>
      <c r="W123" s="68" t="s">
        <v>367</v>
      </c>
      <c r="X123" s="68" t="s">
        <v>367</v>
      </c>
      <c r="Y123" s="68" t="s">
        <v>367</v>
      </c>
      <c r="Z123" s="68" t="s">
        <v>367</v>
      </c>
      <c r="AA123" s="68" t="s">
        <v>367</v>
      </c>
      <c r="AB123" s="60" t="s">
        <v>368</v>
      </c>
      <c r="AC123" s="40" t="s">
        <v>369</v>
      </c>
      <c r="AD123" s="68" t="s">
        <v>367</v>
      </c>
      <c r="AE123" s="68" t="s">
        <v>367</v>
      </c>
      <c r="AF123" s="68" t="s">
        <v>367</v>
      </c>
      <c r="AG123" s="68" t="s">
        <v>367</v>
      </c>
      <c r="AH123" s="68" t="s">
        <v>367</v>
      </c>
      <c r="AI123" s="68" t="s">
        <v>367</v>
      </c>
      <c r="AJ123" s="68" t="s">
        <v>367</v>
      </c>
      <c r="AK123" s="40"/>
      <c r="AL123" s="40">
        <v>48</v>
      </c>
      <c r="AM123" s="44"/>
    </row>
    <row r="124" spans="1:39" s="56" customFormat="1" ht="48" customHeight="1" thickBot="1" x14ac:dyDescent="0.4">
      <c r="A124" s="57" t="str">
        <f t="shared" si="11"/>
        <v>Arbet Inc, dba NW Flooring Solutions</v>
      </c>
      <c r="B124" s="40" t="str">
        <f>_Carpet[[#This Row],[Sub-Category]]&amp;" "&amp;_Carpet[[#This Row],[Technical Specification]]</f>
        <v xml:space="preserve"> </v>
      </c>
      <c r="C124" s="107"/>
      <c r="D124" s="107"/>
      <c r="E124" s="82" t="e">
        <f>VLOOKUP(_Carpet[[#This Row],[Combo]],Sheet1!$F$1:$I$22,4,FALSE)</f>
        <v>#N/A</v>
      </c>
      <c r="F124" s="108"/>
      <c r="G124" s="109" t="s">
        <v>210</v>
      </c>
      <c r="H124" s="36" t="s">
        <v>213</v>
      </c>
      <c r="I124" s="128">
        <v>22.24</v>
      </c>
      <c r="J124" s="151">
        <f t="shared" si="9"/>
        <v>26.243199999999998</v>
      </c>
      <c r="K124" s="129">
        <v>31.36</v>
      </c>
      <c r="L124" s="129">
        <f t="shared" si="10"/>
        <v>37.004800000000003</v>
      </c>
      <c r="M124" s="83" t="e">
        <f>SUM(#REF!)</f>
        <v>#REF!</v>
      </c>
      <c r="N124" s="77"/>
      <c r="O124" s="42">
        <v>3</v>
      </c>
      <c r="P124" s="42">
        <v>2.2000000000000002</v>
      </c>
      <c r="Q124" s="67" t="s">
        <v>370</v>
      </c>
      <c r="R124" s="68" t="s">
        <v>367</v>
      </c>
      <c r="S124" s="68" t="s">
        <v>367</v>
      </c>
      <c r="T124" s="68" t="s">
        <v>367</v>
      </c>
      <c r="U124" s="68" t="s">
        <v>367</v>
      </c>
      <c r="V124" s="68" t="s">
        <v>368</v>
      </c>
      <c r="W124" s="68" t="s">
        <v>367</v>
      </c>
      <c r="X124" s="68" t="s">
        <v>367</v>
      </c>
      <c r="Y124" s="68" t="s">
        <v>367</v>
      </c>
      <c r="Z124" s="68" t="s">
        <v>367</v>
      </c>
      <c r="AA124" s="68" t="s">
        <v>367</v>
      </c>
      <c r="AB124" s="60" t="s">
        <v>368</v>
      </c>
      <c r="AC124" s="40" t="s">
        <v>369</v>
      </c>
      <c r="AD124" s="68" t="s">
        <v>367</v>
      </c>
      <c r="AE124" s="68" t="s">
        <v>367</v>
      </c>
      <c r="AF124" s="68" t="s">
        <v>367</v>
      </c>
      <c r="AG124" s="68" t="s">
        <v>367</v>
      </c>
      <c r="AH124" s="68" t="s">
        <v>367</v>
      </c>
      <c r="AI124" s="68" t="s">
        <v>367</v>
      </c>
      <c r="AJ124" s="68" t="s">
        <v>367</v>
      </c>
      <c r="AK124" s="40"/>
      <c r="AL124" s="40">
        <v>48</v>
      </c>
      <c r="AM124" s="44"/>
    </row>
    <row r="125" spans="1:39" s="56" customFormat="1" ht="48" customHeight="1" thickBot="1" x14ac:dyDescent="0.4">
      <c r="A125" s="57" t="str">
        <f t="shared" si="11"/>
        <v>Arbet Inc, dba NW Flooring Solutions</v>
      </c>
      <c r="B125" s="40" t="str">
        <f>_Carpet[[#This Row],[Sub-Category]]&amp;" "&amp;_Carpet[[#This Row],[Technical Specification]]</f>
        <v xml:space="preserve"> </v>
      </c>
      <c r="C125" s="107"/>
      <c r="D125" s="107"/>
      <c r="E125" s="82" t="e">
        <f>VLOOKUP(_Carpet[[#This Row],[Combo]],Sheet1!$F$1:$I$22,4,FALSE)</f>
        <v>#N/A</v>
      </c>
      <c r="F125" s="108"/>
      <c r="G125" s="109" t="s">
        <v>211</v>
      </c>
      <c r="H125" s="36" t="s">
        <v>214</v>
      </c>
      <c r="I125" s="128">
        <v>22.24</v>
      </c>
      <c r="J125" s="151">
        <f t="shared" si="9"/>
        <v>26.243199999999998</v>
      </c>
      <c r="K125" s="129">
        <v>31.36</v>
      </c>
      <c r="L125" s="129">
        <f t="shared" si="10"/>
        <v>37.004800000000003</v>
      </c>
      <c r="M125" s="83" t="e">
        <f>SUM(#REF!)</f>
        <v>#REF!</v>
      </c>
      <c r="N125" s="77"/>
      <c r="O125" s="42">
        <v>3</v>
      </c>
      <c r="P125" s="42">
        <v>2.2000000000000002</v>
      </c>
      <c r="Q125" s="67" t="s">
        <v>370</v>
      </c>
      <c r="R125" s="68" t="s">
        <v>367</v>
      </c>
      <c r="S125" s="68" t="s">
        <v>367</v>
      </c>
      <c r="T125" s="68" t="s">
        <v>367</v>
      </c>
      <c r="U125" s="68" t="s">
        <v>367</v>
      </c>
      <c r="V125" s="68" t="s">
        <v>368</v>
      </c>
      <c r="W125" s="68" t="s">
        <v>367</v>
      </c>
      <c r="X125" s="68" t="s">
        <v>367</v>
      </c>
      <c r="Y125" s="68" t="s">
        <v>367</v>
      </c>
      <c r="Z125" s="68" t="s">
        <v>367</v>
      </c>
      <c r="AA125" s="68" t="s">
        <v>367</v>
      </c>
      <c r="AB125" s="60" t="s">
        <v>368</v>
      </c>
      <c r="AC125" s="40" t="s">
        <v>369</v>
      </c>
      <c r="AD125" s="68" t="s">
        <v>367</v>
      </c>
      <c r="AE125" s="68" t="s">
        <v>367</v>
      </c>
      <c r="AF125" s="68" t="s">
        <v>367</v>
      </c>
      <c r="AG125" s="68" t="s">
        <v>367</v>
      </c>
      <c r="AH125" s="68" t="s">
        <v>367</v>
      </c>
      <c r="AI125" s="68" t="s">
        <v>367</v>
      </c>
      <c r="AJ125" s="68" t="s">
        <v>367</v>
      </c>
      <c r="AK125" s="40"/>
      <c r="AL125" s="40">
        <v>48</v>
      </c>
      <c r="AM125" s="44"/>
    </row>
    <row r="126" spans="1:39" s="56" customFormat="1" ht="48" customHeight="1" thickBot="1" x14ac:dyDescent="0.4">
      <c r="A126" s="57" t="str">
        <f t="shared" si="11"/>
        <v>Arbet Inc, dba NW Flooring Solutions</v>
      </c>
      <c r="B126" s="40" t="str">
        <f>_Carpet[[#This Row],[Sub-Category]]&amp;" "&amp;_Carpet[[#This Row],[Technical Specification]]</f>
        <v xml:space="preserve"> </v>
      </c>
      <c r="C126" s="107"/>
      <c r="D126" s="107"/>
      <c r="E126" s="82" t="e">
        <f>VLOOKUP(_Carpet[[#This Row],[Combo]],Sheet1!$F$1:$I$22,4,FALSE)</f>
        <v>#N/A</v>
      </c>
      <c r="F126" s="108"/>
      <c r="G126" s="109" t="s">
        <v>215</v>
      </c>
      <c r="H126" s="36" t="s">
        <v>216</v>
      </c>
      <c r="I126" s="128">
        <v>13.94</v>
      </c>
      <c r="J126" s="151">
        <f t="shared" si="9"/>
        <v>16.449199999999998</v>
      </c>
      <c r="K126" s="129">
        <v>23.06</v>
      </c>
      <c r="L126" s="129">
        <f t="shared" si="10"/>
        <v>27.210799999999999</v>
      </c>
      <c r="M126" s="83" t="e">
        <f>SUM(#REF!)</f>
        <v>#REF!</v>
      </c>
      <c r="N126" s="77"/>
      <c r="O126" s="42">
        <v>3</v>
      </c>
      <c r="P126" s="42">
        <v>2.2000000000000002</v>
      </c>
      <c r="Q126" s="67" t="s">
        <v>370</v>
      </c>
      <c r="R126" s="68" t="s">
        <v>367</v>
      </c>
      <c r="S126" s="68" t="s">
        <v>367</v>
      </c>
      <c r="T126" s="68" t="s">
        <v>367</v>
      </c>
      <c r="U126" s="68" t="s">
        <v>367</v>
      </c>
      <c r="V126" s="68" t="s">
        <v>368</v>
      </c>
      <c r="W126" s="68" t="s">
        <v>367</v>
      </c>
      <c r="X126" s="68" t="s">
        <v>367</v>
      </c>
      <c r="Y126" s="68" t="s">
        <v>367</v>
      </c>
      <c r="Z126" s="68" t="s">
        <v>367</v>
      </c>
      <c r="AA126" s="68" t="s">
        <v>367</v>
      </c>
      <c r="AB126" s="60" t="s">
        <v>368</v>
      </c>
      <c r="AC126" s="40" t="s">
        <v>369</v>
      </c>
      <c r="AD126" s="68" t="s">
        <v>367</v>
      </c>
      <c r="AE126" s="68" t="s">
        <v>367</v>
      </c>
      <c r="AF126" s="68" t="s">
        <v>367</v>
      </c>
      <c r="AG126" s="68" t="s">
        <v>367</v>
      </c>
      <c r="AH126" s="68" t="s">
        <v>367</v>
      </c>
      <c r="AI126" s="68" t="s">
        <v>367</v>
      </c>
      <c r="AJ126" s="68" t="s">
        <v>367</v>
      </c>
      <c r="AK126" s="40"/>
      <c r="AL126" s="40">
        <v>44</v>
      </c>
      <c r="AM126" s="44"/>
    </row>
    <row r="127" spans="1:39" s="56" customFormat="1" ht="48" customHeight="1" thickBot="1" x14ac:dyDescent="0.4">
      <c r="A127" s="57" t="str">
        <f t="shared" si="11"/>
        <v>Arbet Inc, dba NW Flooring Solutions</v>
      </c>
      <c r="B127" s="40" t="str">
        <f>_Carpet[[#This Row],[Sub-Category]]&amp;" "&amp;_Carpet[[#This Row],[Technical Specification]]</f>
        <v xml:space="preserve"> </v>
      </c>
      <c r="C127" s="107"/>
      <c r="D127" s="107"/>
      <c r="E127" s="82" t="e">
        <f>VLOOKUP(_Carpet[[#This Row],[Combo]],Sheet1!$F$1:$I$22,4,FALSE)</f>
        <v>#N/A</v>
      </c>
      <c r="F127" s="108"/>
      <c r="G127" s="109" t="s">
        <v>217</v>
      </c>
      <c r="H127" s="36" t="s">
        <v>221</v>
      </c>
      <c r="I127" s="128">
        <v>13.94</v>
      </c>
      <c r="J127" s="151">
        <f t="shared" si="9"/>
        <v>16.449199999999998</v>
      </c>
      <c r="K127" s="129">
        <v>23.06</v>
      </c>
      <c r="L127" s="129">
        <f t="shared" si="10"/>
        <v>27.210799999999999</v>
      </c>
      <c r="M127" s="83" t="e">
        <f>SUM(#REF!)</f>
        <v>#REF!</v>
      </c>
      <c r="N127" s="77"/>
      <c r="O127" s="42">
        <v>3</v>
      </c>
      <c r="P127" s="42">
        <v>2.2000000000000002</v>
      </c>
      <c r="Q127" s="67" t="s">
        <v>370</v>
      </c>
      <c r="R127" s="68" t="s">
        <v>367</v>
      </c>
      <c r="S127" s="68" t="s">
        <v>367</v>
      </c>
      <c r="T127" s="68" t="s">
        <v>367</v>
      </c>
      <c r="U127" s="68" t="s">
        <v>367</v>
      </c>
      <c r="V127" s="68" t="s">
        <v>368</v>
      </c>
      <c r="W127" s="68" t="s">
        <v>367</v>
      </c>
      <c r="X127" s="68" t="s">
        <v>367</v>
      </c>
      <c r="Y127" s="68" t="s">
        <v>367</v>
      </c>
      <c r="Z127" s="68" t="s">
        <v>367</v>
      </c>
      <c r="AA127" s="68" t="s">
        <v>367</v>
      </c>
      <c r="AB127" s="60" t="s">
        <v>368</v>
      </c>
      <c r="AC127" s="40" t="s">
        <v>369</v>
      </c>
      <c r="AD127" s="68" t="s">
        <v>367</v>
      </c>
      <c r="AE127" s="68" t="s">
        <v>367</v>
      </c>
      <c r="AF127" s="68" t="s">
        <v>367</v>
      </c>
      <c r="AG127" s="68" t="s">
        <v>367</v>
      </c>
      <c r="AH127" s="68" t="s">
        <v>367</v>
      </c>
      <c r="AI127" s="68" t="s">
        <v>367</v>
      </c>
      <c r="AJ127" s="68" t="s">
        <v>367</v>
      </c>
      <c r="AK127" s="40"/>
      <c r="AL127" s="40">
        <v>44</v>
      </c>
      <c r="AM127" s="44"/>
    </row>
    <row r="128" spans="1:39" s="56" customFormat="1" ht="48" customHeight="1" thickBot="1" x14ac:dyDescent="0.4">
      <c r="A128" s="57" t="str">
        <f t="shared" si="11"/>
        <v>Arbet Inc, dba NW Flooring Solutions</v>
      </c>
      <c r="B128" s="40" t="str">
        <f>_Carpet[[#This Row],[Sub-Category]]&amp;" "&amp;_Carpet[[#This Row],[Technical Specification]]</f>
        <v xml:space="preserve"> </v>
      </c>
      <c r="C128" s="107"/>
      <c r="D128" s="107"/>
      <c r="E128" s="82" t="e">
        <f>VLOOKUP(_Carpet[[#This Row],[Combo]],Sheet1!$F$1:$I$22,4,FALSE)</f>
        <v>#N/A</v>
      </c>
      <c r="F128" s="108"/>
      <c r="G128" s="109" t="s">
        <v>218</v>
      </c>
      <c r="H128" s="36" t="s">
        <v>222</v>
      </c>
      <c r="I128" s="128">
        <v>13.94</v>
      </c>
      <c r="J128" s="151">
        <f t="shared" si="9"/>
        <v>16.449199999999998</v>
      </c>
      <c r="K128" s="129">
        <v>23.06</v>
      </c>
      <c r="L128" s="129">
        <f t="shared" si="10"/>
        <v>27.210799999999999</v>
      </c>
      <c r="M128" s="83" t="e">
        <f>SUM(#REF!)</f>
        <v>#REF!</v>
      </c>
      <c r="N128" s="77"/>
      <c r="O128" s="42">
        <v>3</v>
      </c>
      <c r="P128" s="42">
        <v>2.2000000000000002</v>
      </c>
      <c r="Q128" s="67" t="s">
        <v>370</v>
      </c>
      <c r="R128" s="68" t="s">
        <v>367</v>
      </c>
      <c r="S128" s="68" t="s">
        <v>367</v>
      </c>
      <c r="T128" s="68" t="s">
        <v>367</v>
      </c>
      <c r="U128" s="68" t="s">
        <v>367</v>
      </c>
      <c r="V128" s="68" t="s">
        <v>368</v>
      </c>
      <c r="W128" s="68" t="s">
        <v>367</v>
      </c>
      <c r="X128" s="68" t="s">
        <v>367</v>
      </c>
      <c r="Y128" s="68" t="s">
        <v>367</v>
      </c>
      <c r="Z128" s="68" t="s">
        <v>367</v>
      </c>
      <c r="AA128" s="68" t="s">
        <v>367</v>
      </c>
      <c r="AB128" s="60" t="s">
        <v>368</v>
      </c>
      <c r="AC128" s="40" t="s">
        <v>369</v>
      </c>
      <c r="AD128" s="68" t="s">
        <v>367</v>
      </c>
      <c r="AE128" s="68" t="s">
        <v>367</v>
      </c>
      <c r="AF128" s="68" t="s">
        <v>367</v>
      </c>
      <c r="AG128" s="68" t="s">
        <v>367</v>
      </c>
      <c r="AH128" s="68" t="s">
        <v>367</v>
      </c>
      <c r="AI128" s="68" t="s">
        <v>367</v>
      </c>
      <c r="AJ128" s="68" t="s">
        <v>367</v>
      </c>
      <c r="AK128" s="40"/>
      <c r="AL128" s="40">
        <v>44</v>
      </c>
      <c r="AM128" s="44"/>
    </row>
    <row r="129" spans="1:39" s="56" customFormat="1" ht="48" customHeight="1" thickBot="1" x14ac:dyDescent="0.4">
      <c r="A129" s="57" t="str">
        <f t="shared" si="11"/>
        <v>Arbet Inc, dba NW Flooring Solutions</v>
      </c>
      <c r="B129" s="40" t="str">
        <f>_Carpet[[#This Row],[Sub-Category]]&amp;" "&amp;_Carpet[[#This Row],[Technical Specification]]</f>
        <v xml:space="preserve"> </v>
      </c>
      <c r="C129" s="107"/>
      <c r="D129" s="107"/>
      <c r="E129" s="82" t="e">
        <f>VLOOKUP(_Carpet[[#This Row],[Combo]],Sheet1!$F$1:$I$22,4,FALSE)</f>
        <v>#N/A</v>
      </c>
      <c r="F129" s="108"/>
      <c r="G129" s="109" t="s">
        <v>219</v>
      </c>
      <c r="H129" s="36" t="s">
        <v>223</v>
      </c>
      <c r="I129" s="128">
        <v>13.94</v>
      </c>
      <c r="J129" s="151">
        <f t="shared" si="9"/>
        <v>16.449199999999998</v>
      </c>
      <c r="K129" s="129">
        <v>23.06</v>
      </c>
      <c r="L129" s="129">
        <f t="shared" si="10"/>
        <v>27.210799999999999</v>
      </c>
      <c r="M129" s="83" t="e">
        <f>SUM(#REF!)</f>
        <v>#REF!</v>
      </c>
      <c r="N129" s="77"/>
      <c r="O129" s="42">
        <v>3</v>
      </c>
      <c r="P129" s="42">
        <v>2.2000000000000002</v>
      </c>
      <c r="Q129" s="67" t="s">
        <v>370</v>
      </c>
      <c r="R129" s="68" t="s">
        <v>367</v>
      </c>
      <c r="S129" s="68" t="s">
        <v>367</v>
      </c>
      <c r="T129" s="68" t="s">
        <v>367</v>
      </c>
      <c r="U129" s="68" t="s">
        <v>367</v>
      </c>
      <c r="V129" s="68" t="s">
        <v>368</v>
      </c>
      <c r="W129" s="68" t="s">
        <v>367</v>
      </c>
      <c r="X129" s="68" t="s">
        <v>367</v>
      </c>
      <c r="Y129" s="68" t="s">
        <v>367</v>
      </c>
      <c r="Z129" s="68" t="s">
        <v>367</v>
      </c>
      <c r="AA129" s="68" t="s">
        <v>367</v>
      </c>
      <c r="AB129" s="60" t="s">
        <v>368</v>
      </c>
      <c r="AC129" s="40" t="s">
        <v>369</v>
      </c>
      <c r="AD129" s="68" t="s">
        <v>367</v>
      </c>
      <c r="AE129" s="68" t="s">
        <v>367</v>
      </c>
      <c r="AF129" s="68" t="s">
        <v>367</v>
      </c>
      <c r="AG129" s="68" t="s">
        <v>367</v>
      </c>
      <c r="AH129" s="68" t="s">
        <v>367</v>
      </c>
      <c r="AI129" s="68" t="s">
        <v>367</v>
      </c>
      <c r="AJ129" s="68" t="s">
        <v>367</v>
      </c>
      <c r="AK129" s="40"/>
      <c r="AL129" s="40">
        <v>44</v>
      </c>
      <c r="AM129" s="44"/>
    </row>
    <row r="130" spans="1:39" s="56" customFormat="1" ht="48" customHeight="1" thickBot="1" x14ac:dyDescent="0.4">
      <c r="A130" s="57" t="str">
        <f t="shared" si="11"/>
        <v>Arbet Inc, dba NW Flooring Solutions</v>
      </c>
      <c r="B130" s="40" t="str">
        <f>_Carpet[[#This Row],[Sub-Category]]&amp;" "&amp;_Carpet[[#This Row],[Technical Specification]]</f>
        <v xml:space="preserve"> </v>
      </c>
      <c r="C130" s="107"/>
      <c r="D130" s="107"/>
      <c r="E130" s="82" t="e">
        <f>VLOOKUP(_Carpet[[#This Row],[Combo]],Sheet1!$F$1:$I$22,4,FALSE)</f>
        <v>#N/A</v>
      </c>
      <c r="F130" s="108"/>
      <c r="G130" s="109" t="s">
        <v>220</v>
      </c>
      <c r="H130" s="36" t="s">
        <v>224</v>
      </c>
      <c r="I130" s="128">
        <v>13.94</v>
      </c>
      <c r="J130" s="151">
        <f t="shared" si="9"/>
        <v>16.449199999999998</v>
      </c>
      <c r="K130" s="129">
        <v>23.06</v>
      </c>
      <c r="L130" s="129">
        <f t="shared" si="10"/>
        <v>27.210799999999999</v>
      </c>
      <c r="M130" s="83" t="e">
        <f>SUM(#REF!)</f>
        <v>#REF!</v>
      </c>
      <c r="N130" s="77"/>
      <c r="O130" s="42">
        <v>3</v>
      </c>
      <c r="P130" s="42">
        <v>2.2000000000000002</v>
      </c>
      <c r="Q130" s="67" t="s">
        <v>370</v>
      </c>
      <c r="R130" s="68" t="s">
        <v>367</v>
      </c>
      <c r="S130" s="68" t="s">
        <v>367</v>
      </c>
      <c r="T130" s="68" t="s">
        <v>367</v>
      </c>
      <c r="U130" s="68" t="s">
        <v>367</v>
      </c>
      <c r="V130" s="68" t="s">
        <v>368</v>
      </c>
      <c r="W130" s="68" t="s">
        <v>367</v>
      </c>
      <c r="X130" s="68" t="s">
        <v>367</v>
      </c>
      <c r="Y130" s="68" t="s">
        <v>367</v>
      </c>
      <c r="Z130" s="68" t="s">
        <v>367</v>
      </c>
      <c r="AA130" s="68" t="s">
        <v>367</v>
      </c>
      <c r="AB130" s="60" t="s">
        <v>368</v>
      </c>
      <c r="AC130" s="40" t="s">
        <v>369</v>
      </c>
      <c r="AD130" s="68" t="s">
        <v>367</v>
      </c>
      <c r="AE130" s="68" t="s">
        <v>367</v>
      </c>
      <c r="AF130" s="68" t="s">
        <v>367</v>
      </c>
      <c r="AG130" s="68" t="s">
        <v>367</v>
      </c>
      <c r="AH130" s="68" t="s">
        <v>367</v>
      </c>
      <c r="AI130" s="68" t="s">
        <v>367</v>
      </c>
      <c r="AJ130" s="68" t="s">
        <v>367</v>
      </c>
      <c r="AK130" s="40"/>
      <c r="AL130" s="40">
        <v>44</v>
      </c>
      <c r="AM130" s="44"/>
    </row>
    <row r="131" spans="1:39" s="56" customFormat="1" ht="48" customHeight="1" thickBot="1" x14ac:dyDescent="0.4">
      <c r="A131" s="57" t="str">
        <f t="shared" si="11"/>
        <v>Arbet Inc, dba NW Flooring Solutions</v>
      </c>
      <c r="B131" s="40" t="str">
        <f>_Carpet[[#This Row],[Sub-Category]]&amp;" "&amp;_Carpet[[#This Row],[Technical Specification]]</f>
        <v xml:space="preserve"> </v>
      </c>
      <c r="C131" s="107"/>
      <c r="D131" s="107"/>
      <c r="E131" s="82" t="e">
        <f>VLOOKUP(_Carpet[[#This Row],[Combo]],Sheet1!$F$1:$I$22,4,FALSE)</f>
        <v>#N/A</v>
      </c>
      <c r="F131" s="108"/>
      <c r="G131" s="109" t="s">
        <v>359</v>
      </c>
      <c r="H131" s="36" t="s">
        <v>360</v>
      </c>
      <c r="I131" s="128">
        <v>19.14</v>
      </c>
      <c r="J131" s="151">
        <f t="shared" si="9"/>
        <v>22.5852</v>
      </c>
      <c r="K131" s="129">
        <v>28.259999999999998</v>
      </c>
      <c r="L131" s="129">
        <f t="shared" si="10"/>
        <v>33.346799999999995</v>
      </c>
      <c r="M131" s="83" t="e">
        <f>SUM(#REF!)</f>
        <v>#REF!</v>
      </c>
      <c r="N131" s="77"/>
      <c r="O131" s="42">
        <v>3</v>
      </c>
      <c r="P131" s="42">
        <v>2.2000000000000002</v>
      </c>
      <c r="Q131" s="67" t="s">
        <v>370</v>
      </c>
      <c r="R131" s="68" t="s">
        <v>367</v>
      </c>
      <c r="S131" s="68" t="s">
        <v>367</v>
      </c>
      <c r="T131" s="68" t="s">
        <v>367</v>
      </c>
      <c r="U131" s="68" t="s">
        <v>367</v>
      </c>
      <c r="V131" s="68" t="s">
        <v>368</v>
      </c>
      <c r="W131" s="68" t="s">
        <v>367</v>
      </c>
      <c r="X131" s="68" t="s">
        <v>367</v>
      </c>
      <c r="Y131" s="68" t="s">
        <v>367</v>
      </c>
      <c r="Z131" s="68" t="s">
        <v>367</v>
      </c>
      <c r="AA131" s="68" t="s">
        <v>367</v>
      </c>
      <c r="AB131" s="60" t="s">
        <v>368</v>
      </c>
      <c r="AC131" s="40" t="s">
        <v>369</v>
      </c>
      <c r="AD131" s="68" t="s">
        <v>367</v>
      </c>
      <c r="AE131" s="68" t="s">
        <v>367</v>
      </c>
      <c r="AF131" s="68" t="s">
        <v>367</v>
      </c>
      <c r="AG131" s="68" t="s">
        <v>367</v>
      </c>
      <c r="AH131" s="68" t="s">
        <v>367</v>
      </c>
      <c r="AI131" s="68" t="s">
        <v>367</v>
      </c>
      <c r="AJ131" s="68" t="s">
        <v>367</v>
      </c>
      <c r="AK131" s="40"/>
      <c r="AL131" s="40">
        <v>48</v>
      </c>
      <c r="AM131" s="44"/>
    </row>
    <row r="132" spans="1:39" s="56" customFormat="1" ht="48" customHeight="1" thickBot="1" x14ac:dyDescent="0.4">
      <c r="A132" s="40" t="str">
        <f t="shared" si="0"/>
        <v>Arbet Inc, dba NW Flooring Solutions</v>
      </c>
      <c r="B132" s="40" t="str">
        <f>_Carpet[[#This Row],[Sub-Category]]&amp;" "&amp;_Carpet[[#This Row],[Technical Specification]]</f>
        <v>Carpet Tile 24" Square - Severe Use</v>
      </c>
      <c r="C132" s="107" t="s">
        <v>20</v>
      </c>
      <c r="D132" s="107" t="s">
        <v>23</v>
      </c>
      <c r="E132" s="76" t="str">
        <f>VLOOKUP(_Carpet[[#This Row],[Combo]],Sheet1!$F$1:$I$22,4,FALSE)</f>
        <v>Must consist of nylon 6 or 6.6 fiber and have a minimum TARR rating of 3.5 and a maximum modification ratio of 2.2</v>
      </c>
      <c r="F132" s="111"/>
      <c r="G132" s="110"/>
      <c r="H132" s="70"/>
      <c r="I132" s="130"/>
      <c r="J132" s="152">
        <f t="shared" si="9"/>
        <v>0</v>
      </c>
      <c r="K132" s="129"/>
      <c r="L132" s="156">
        <f t="shared" si="10"/>
        <v>0</v>
      </c>
      <c r="M132" s="72" t="e">
        <f>SUM(#REF!)</f>
        <v>#REF!</v>
      </c>
      <c r="N132" s="41" t="s">
        <v>27</v>
      </c>
      <c r="O132" s="42"/>
      <c r="P132" s="42"/>
      <c r="Q132" s="67" t="s">
        <v>370</v>
      </c>
      <c r="R132" s="68" t="s">
        <v>367</v>
      </c>
      <c r="S132" s="68" t="s">
        <v>367</v>
      </c>
      <c r="T132" s="68" t="s">
        <v>367</v>
      </c>
      <c r="U132" s="68" t="s">
        <v>367</v>
      </c>
      <c r="V132" s="68" t="s">
        <v>368</v>
      </c>
      <c r="W132" s="68" t="s">
        <v>367</v>
      </c>
      <c r="X132" s="68" t="s">
        <v>367</v>
      </c>
      <c r="Y132" s="68" t="s">
        <v>367</v>
      </c>
      <c r="Z132" s="68" t="s">
        <v>367</v>
      </c>
      <c r="AA132" s="68" t="s">
        <v>367</v>
      </c>
      <c r="AB132" s="60" t="s">
        <v>368</v>
      </c>
      <c r="AC132" s="40" t="s">
        <v>369</v>
      </c>
      <c r="AD132" s="68" t="s">
        <v>367</v>
      </c>
      <c r="AE132" s="68" t="s">
        <v>367</v>
      </c>
      <c r="AF132" s="68" t="s">
        <v>367</v>
      </c>
      <c r="AG132" s="68" t="s">
        <v>367</v>
      </c>
      <c r="AH132" s="68" t="s">
        <v>367</v>
      </c>
      <c r="AI132" s="68" t="s">
        <v>367</v>
      </c>
      <c r="AJ132" s="68" t="s">
        <v>367</v>
      </c>
      <c r="AK132" s="40"/>
      <c r="AL132" s="40"/>
      <c r="AM132" s="44"/>
    </row>
    <row r="133" spans="1:39" s="56" customFormat="1" ht="48" customHeight="1" thickBot="1" x14ac:dyDescent="0.4">
      <c r="C133" s="112"/>
      <c r="D133" s="107"/>
      <c r="E133" s="76"/>
      <c r="F133" s="111"/>
      <c r="G133" s="110" t="s">
        <v>173</v>
      </c>
      <c r="H133" s="70" t="s">
        <v>177</v>
      </c>
      <c r="I133" s="130">
        <v>27.24</v>
      </c>
      <c r="J133" s="160">
        <f t="shared" si="9"/>
        <v>32.1432</v>
      </c>
      <c r="K133" s="131">
        <v>36.36</v>
      </c>
      <c r="L133" s="161">
        <f t="shared" si="10"/>
        <v>42.904800000000002</v>
      </c>
      <c r="M133" s="72"/>
      <c r="N133" s="41"/>
      <c r="O133" s="42">
        <v>3.5</v>
      </c>
      <c r="P133" s="42">
        <v>2.2000000000000002</v>
      </c>
      <c r="Q133" s="67" t="s">
        <v>370</v>
      </c>
      <c r="R133" s="68" t="s">
        <v>367</v>
      </c>
      <c r="S133" s="68" t="s">
        <v>367</v>
      </c>
      <c r="T133" s="68" t="s">
        <v>367</v>
      </c>
      <c r="U133" s="68" t="s">
        <v>367</v>
      </c>
      <c r="V133" s="68" t="s">
        <v>368</v>
      </c>
      <c r="W133" s="68" t="s">
        <v>367</v>
      </c>
      <c r="X133" s="68" t="s">
        <v>367</v>
      </c>
      <c r="Y133" s="68" t="s">
        <v>367</v>
      </c>
      <c r="Z133" s="68" t="s">
        <v>367</v>
      </c>
      <c r="AA133" s="68" t="s">
        <v>367</v>
      </c>
      <c r="AB133" s="60" t="s">
        <v>368</v>
      </c>
      <c r="AC133" s="40" t="s">
        <v>369</v>
      </c>
      <c r="AD133" s="68" t="s">
        <v>367</v>
      </c>
      <c r="AE133" s="68" t="s">
        <v>367</v>
      </c>
      <c r="AF133" s="68" t="s">
        <v>367</v>
      </c>
      <c r="AG133" s="68" t="s">
        <v>367</v>
      </c>
      <c r="AH133" s="68" t="s">
        <v>367</v>
      </c>
      <c r="AI133" s="68" t="s">
        <v>367</v>
      </c>
      <c r="AJ133" s="68" t="s">
        <v>367</v>
      </c>
      <c r="AK133" s="40"/>
      <c r="AL133" s="84">
        <v>56</v>
      </c>
    </row>
    <row r="134" spans="1:39" s="56" customFormat="1" ht="48" customHeight="1" thickBot="1" x14ac:dyDescent="0.4">
      <c r="C134" s="112"/>
      <c r="D134" s="107"/>
      <c r="E134" s="76"/>
      <c r="F134" s="111"/>
      <c r="G134" s="110" t="s">
        <v>174</v>
      </c>
      <c r="H134" s="70" t="s">
        <v>176</v>
      </c>
      <c r="I134" s="130">
        <v>27.24</v>
      </c>
      <c r="J134" s="160">
        <f t="shared" si="9"/>
        <v>32.1432</v>
      </c>
      <c r="K134" s="131">
        <v>36.36</v>
      </c>
      <c r="L134" s="161">
        <f t="shared" si="10"/>
        <v>42.904800000000002</v>
      </c>
      <c r="M134" s="72"/>
      <c r="N134" s="41"/>
      <c r="O134" s="42">
        <v>3.5</v>
      </c>
      <c r="P134" s="42">
        <v>2.2000000000000002</v>
      </c>
      <c r="Q134" s="67" t="s">
        <v>370</v>
      </c>
      <c r="R134" s="68" t="s">
        <v>367</v>
      </c>
      <c r="S134" s="68" t="s">
        <v>367</v>
      </c>
      <c r="T134" s="68" t="s">
        <v>367</v>
      </c>
      <c r="U134" s="68" t="s">
        <v>367</v>
      </c>
      <c r="V134" s="68" t="s">
        <v>368</v>
      </c>
      <c r="W134" s="68" t="s">
        <v>367</v>
      </c>
      <c r="X134" s="68" t="s">
        <v>367</v>
      </c>
      <c r="Y134" s="68" t="s">
        <v>367</v>
      </c>
      <c r="Z134" s="68" t="s">
        <v>367</v>
      </c>
      <c r="AA134" s="68" t="s">
        <v>367</v>
      </c>
      <c r="AB134" s="60" t="s">
        <v>368</v>
      </c>
      <c r="AC134" s="40" t="s">
        <v>369</v>
      </c>
      <c r="AD134" s="68" t="s">
        <v>367</v>
      </c>
      <c r="AE134" s="68" t="s">
        <v>367</v>
      </c>
      <c r="AF134" s="68" t="s">
        <v>367</v>
      </c>
      <c r="AG134" s="68" t="s">
        <v>367</v>
      </c>
      <c r="AH134" s="68" t="s">
        <v>367</v>
      </c>
      <c r="AI134" s="68" t="s">
        <v>367</v>
      </c>
      <c r="AJ134" s="68" t="s">
        <v>367</v>
      </c>
      <c r="AK134" s="40"/>
      <c r="AL134" s="84">
        <v>56</v>
      </c>
    </row>
    <row r="135" spans="1:39" s="56" customFormat="1" ht="48" customHeight="1" thickBot="1" x14ac:dyDescent="0.4">
      <c r="C135" s="112"/>
      <c r="D135" s="107"/>
      <c r="E135" s="76"/>
      <c r="F135" s="111"/>
      <c r="G135" s="110" t="s">
        <v>175</v>
      </c>
      <c r="H135" s="70" t="s">
        <v>178</v>
      </c>
      <c r="I135" s="130">
        <v>27.24</v>
      </c>
      <c r="J135" s="160">
        <f t="shared" si="9"/>
        <v>32.1432</v>
      </c>
      <c r="K135" s="131">
        <v>36.36</v>
      </c>
      <c r="L135" s="161">
        <f t="shared" si="10"/>
        <v>42.904800000000002</v>
      </c>
      <c r="M135" s="72"/>
      <c r="N135" s="41"/>
      <c r="O135" s="42">
        <v>3.5</v>
      </c>
      <c r="P135" s="42">
        <v>2.2000000000000002</v>
      </c>
      <c r="Q135" s="67" t="s">
        <v>370</v>
      </c>
      <c r="R135" s="68" t="s">
        <v>367</v>
      </c>
      <c r="S135" s="68" t="s">
        <v>367</v>
      </c>
      <c r="T135" s="68" t="s">
        <v>367</v>
      </c>
      <c r="U135" s="68" t="s">
        <v>367</v>
      </c>
      <c r="V135" s="68" t="s">
        <v>368</v>
      </c>
      <c r="W135" s="68" t="s">
        <v>367</v>
      </c>
      <c r="X135" s="68" t="s">
        <v>367</v>
      </c>
      <c r="Y135" s="68" t="s">
        <v>367</v>
      </c>
      <c r="Z135" s="68" t="s">
        <v>367</v>
      </c>
      <c r="AA135" s="68" t="s">
        <v>367</v>
      </c>
      <c r="AB135" s="60" t="s">
        <v>368</v>
      </c>
      <c r="AC135" s="40" t="s">
        <v>369</v>
      </c>
      <c r="AD135" s="68" t="s">
        <v>367</v>
      </c>
      <c r="AE135" s="68" t="s">
        <v>367</v>
      </c>
      <c r="AF135" s="68" t="s">
        <v>367</v>
      </c>
      <c r="AG135" s="68" t="s">
        <v>367</v>
      </c>
      <c r="AH135" s="68" t="s">
        <v>367</v>
      </c>
      <c r="AI135" s="68" t="s">
        <v>367</v>
      </c>
      <c r="AJ135" s="68" t="s">
        <v>367</v>
      </c>
      <c r="AK135" s="40"/>
      <c r="AL135" s="84">
        <v>56</v>
      </c>
    </row>
    <row r="136" spans="1:39" s="56" customFormat="1" ht="48" customHeight="1" thickBot="1" x14ac:dyDescent="0.4">
      <c r="C136" s="112"/>
      <c r="D136" s="107"/>
      <c r="E136" s="76"/>
      <c r="F136" s="111"/>
      <c r="G136" s="110" t="s">
        <v>179</v>
      </c>
      <c r="H136" s="70" t="s">
        <v>180</v>
      </c>
      <c r="I136" s="130">
        <v>22.44</v>
      </c>
      <c r="J136" s="160">
        <f t="shared" si="9"/>
        <v>26.479200000000002</v>
      </c>
      <c r="K136" s="131">
        <v>31.560000000000002</v>
      </c>
      <c r="L136" s="161">
        <f t="shared" si="10"/>
        <v>37.2408</v>
      </c>
      <c r="M136" s="72"/>
      <c r="N136" s="41"/>
      <c r="O136" s="42">
        <v>3.5</v>
      </c>
      <c r="P136" s="42">
        <v>2.2000000000000002</v>
      </c>
      <c r="Q136" s="67" t="s">
        <v>370</v>
      </c>
      <c r="R136" s="68" t="s">
        <v>367</v>
      </c>
      <c r="S136" s="68" t="s">
        <v>367</v>
      </c>
      <c r="T136" s="68" t="s">
        <v>367</v>
      </c>
      <c r="U136" s="68" t="s">
        <v>367</v>
      </c>
      <c r="V136" s="68" t="s">
        <v>368</v>
      </c>
      <c r="W136" s="68" t="s">
        <v>367</v>
      </c>
      <c r="X136" s="68" t="s">
        <v>367</v>
      </c>
      <c r="Y136" s="68" t="s">
        <v>367</v>
      </c>
      <c r="Z136" s="68" t="s">
        <v>367</v>
      </c>
      <c r="AA136" s="68" t="s">
        <v>367</v>
      </c>
      <c r="AB136" s="60" t="s">
        <v>368</v>
      </c>
      <c r="AC136" s="40" t="s">
        <v>369</v>
      </c>
      <c r="AD136" s="68" t="s">
        <v>367</v>
      </c>
      <c r="AE136" s="68" t="s">
        <v>367</v>
      </c>
      <c r="AF136" s="68" t="s">
        <v>367</v>
      </c>
      <c r="AG136" s="68" t="s">
        <v>367</v>
      </c>
      <c r="AH136" s="68" t="s">
        <v>367</v>
      </c>
      <c r="AI136" s="68" t="s">
        <v>367</v>
      </c>
      <c r="AJ136" s="68" t="s">
        <v>367</v>
      </c>
      <c r="AK136" s="40"/>
      <c r="AL136" s="84">
        <v>48</v>
      </c>
    </row>
    <row r="137" spans="1:39" s="56" customFormat="1" ht="48" customHeight="1" thickBot="1" x14ac:dyDescent="0.4">
      <c r="C137" s="112"/>
      <c r="D137" s="107"/>
      <c r="E137" s="76"/>
      <c r="F137" s="111"/>
      <c r="G137" s="110" t="s">
        <v>161</v>
      </c>
      <c r="H137" s="70" t="s">
        <v>164</v>
      </c>
      <c r="I137" s="130">
        <v>22.24</v>
      </c>
      <c r="J137" s="160">
        <f t="shared" si="9"/>
        <v>26.243199999999998</v>
      </c>
      <c r="K137" s="131">
        <v>31.36</v>
      </c>
      <c r="L137" s="161">
        <f t="shared" si="10"/>
        <v>37.004800000000003</v>
      </c>
      <c r="M137" s="72"/>
      <c r="N137" s="41"/>
      <c r="O137" s="42">
        <v>3.5</v>
      </c>
      <c r="P137" s="42">
        <v>2.2000000000000002</v>
      </c>
      <c r="Q137" s="67" t="s">
        <v>370</v>
      </c>
      <c r="R137" s="68" t="s">
        <v>367</v>
      </c>
      <c r="S137" s="68" t="s">
        <v>367</v>
      </c>
      <c r="T137" s="68" t="s">
        <v>367</v>
      </c>
      <c r="U137" s="68" t="s">
        <v>367</v>
      </c>
      <c r="V137" s="68" t="s">
        <v>368</v>
      </c>
      <c r="W137" s="68" t="s">
        <v>367</v>
      </c>
      <c r="X137" s="68" t="s">
        <v>367</v>
      </c>
      <c r="Y137" s="68" t="s">
        <v>367</v>
      </c>
      <c r="Z137" s="68" t="s">
        <v>367</v>
      </c>
      <c r="AA137" s="68" t="s">
        <v>367</v>
      </c>
      <c r="AB137" s="60" t="s">
        <v>368</v>
      </c>
      <c r="AC137" s="40" t="s">
        <v>369</v>
      </c>
      <c r="AD137" s="68" t="s">
        <v>367</v>
      </c>
      <c r="AE137" s="68" t="s">
        <v>367</v>
      </c>
      <c r="AF137" s="68" t="s">
        <v>367</v>
      </c>
      <c r="AG137" s="68" t="s">
        <v>367</v>
      </c>
      <c r="AH137" s="68" t="s">
        <v>367</v>
      </c>
      <c r="AI137" s="68" t="s">
        <v>367</v>
      </c>
      <c r="AJ137" s="68" t="s">
        <v>367</v>
      </c>
      <c r="AK137" s="40"/>
      <c r="AL137" s="84">
        <v>59</v>
      </c>
    </row>
    <row r="138" spans="1:39" s="56" customFormat="1" ht="48" customHeight="1" thickBot="1" x14ac:dyDescent="0.4">
      <c r="C138" s="112"/>
      <c r="D138" s="107"/>
      <c r="E138" s="76"/>
      <c r="F138" s="111"/>
      <c r="G138" s="110" t="s">
        <v>162</v>
      </c>
      <c r="H138" s="70" t="s">
        <v>165</v>
      </c>
      <c r="I138" s="130">
        <v>22.24</v>
      </c>
      <c r="J138" s="160">
        <f t="shared" si="9"/>
        <v>26.243199999999998</v>
      </c>
      <c r="K138" s="131">
        <v>31.36</v>
      </c>
      <c r="L138" s="161">
        <f t="shared" si="10"/>
        <v>37.004800000000003</v>
      </c>
      <c r="M138" s="72"/>
      <c r="N138" s="41"/>
      <c r="O138" s="42">
        <v>3.5</v>
      </c>
      <c r="P138" s="42">
        <v>2.2000000000000002</v>
      </c>
      <c r="Q138" s="67" t="s">
        <v>370</v>
      </c>
      <c r="R138" s="68" t="s">
        <v>367</v>
      </c>
      <c r="S138" s="68" t="s">
        <v>367</v>
      </c>
      <c r="T138" s="68" t="s">
        <v>367</v>
      </c>
      <c r="U138" s="68" t="s">
        <v>367</v>
      </c>
      <c r="V138" s="68" t="s">
        <v>368</v>
      </c>
      <c r="W138" s="68" t="s">
        <v>367</v>
      </c>
      <c r="X138" s="68" t="s">
        <v>367</v>
      </c>
      <c r="Y138" s="68" t="s">
        <v>367</v>
      </c>
      <c r="Z138" s="68" t="s">
        <v>367</v>
      </c>
      <c r="AA138" s="68" t="s">
        <v>367</v>
      </c>
      <c r="AB138" s="60" t="s">
        <v>368</v>
      </c>
      <c r="AC138" s="40" t="s">
        <v>369</v>
      </c>
      <c r="AD138" s="68" t="s">
        <v>367</v>
      </c>
      <c r="AE138" s="68" t="s">
        <v>367</v>
      </c>
      <c r="AF138" s="68" t="s">
        <v>367</v>
      </c>
      <c r="AG138" s="68" t="s">
        <v>367</v>
      </c>
      <c r="AH138" s="68" t="s">
        <v>367</v>
      </c>
      <c r="AI138" s="68" t="s">
        <v>367</v>
      </c>
      <c r="AJ138" s="68" t="s">
        <v>367</v>
      </c>
      <c r="AK138" s="40"/>
      <c r="AL138" s="84">
        <v>59</v>
      </c>
    </row>
    <row r="139" spans="1:39" s="56" customFormat="1" ht="48" customHeight="1" thickBot="1" x14ac:dyDescent="0.4">
      <c r="C139" s="112"/>
      <c r="D139" s="107"/>
      <c r="E139" s="76"/>
      <c r="F139" s="111"/>
      <c r="G139" s="110" t="s">
        <v>163</v>
      </c>
      <c r="H139" s="70" t="s">
        <v>166</v>
      </c>
      <c r="I139" s="130">
        <v>22.24</v>
      </c>
      <c r="J139" s="160">
        <f t="shared" si="9"/>
        <v>26.243199999999998</v>
      </c>
      <c r="K139" s="131">
        <v>31.36</v>
      </c>
      <c r="L139" s="161">
        <f t="shared" si="10"/>
        <v>37.004800000000003</v>
      </c>
      <c r="M139" s="72"/>
      <c r="N139" s="41"/>
      <c r="O139" s="42">
        <v>3.5</v>
      </c>
      <c r="P139" s="42">
        <v>2.2000000000000002</v>
      </c>
      <c r="Q139" s="67" t="s">
        <v>370</v>
      </c>
      <c r="R139" s="68" t="s">
        <v>367</v>
      </c>
      <c r="S139" s="68" t="s">
        <v>367</v>
      </c>
      <c r="T139" s="68" t="s">
        <v>367</v>
      </c>
      <c r="U139" s="68" t="s">
        <v>367</v>
      </c>
      <c r="V139" s="68" t="s">
        <v>368</v>
      </c>
      <c r="W139" s="68" t="s">
        <v>367</v>
      </c>
      <c r="X139" s="68" t="s">
        <v>367</v>
      </c>
      <c r="Y139" s="68" t="s">
        <v>367</v>
      </c>
      <c r="Z139" s="68" t="s">
        <v>367</v>
      </c>
      <c r="AA139" s="68" t="s">
        <v>367</v>
      </c>
      <c r="AB139" s="60" t="s">
        <v>368</v>
      </c>
      <c r="AC139" s="40" t="s">
        <v>369</v>
      </c>
      <c r="AD139" s="68" t="s">
        <v>367</v>
      </c>
      <c r="AE139" s="68" t="s">
        <v>367</v>
      </c>
      <c r="AF139" s="68" t="s">
        <v>367</v>
      </c>
      <c r="AG139" s="68" t="s">
        <v>367</v>
      </c>
      <c r="AH139" s="68" t="s">
        <v>367</v>
      </c>
      <c r="AI139" s="68" t="s">
        <v>367</v>
      </c>
      <c r="AJ139" s="68" t="s">
        <v>367</v>
      </c>
      <c r="AK139" s="40"/>
      <c r="AL139" s="84">
        <v>59</v>
      </c>
    </row>
    <row r="140" spans="1:39" s="56" customFormat="1" ht="48" customHeight="1" thickBot="1" x14ac:dyDescent="0.4">
      <c r="C140" s="112"/>
      <c r="D140" s="107"/>
      <c r="E140" s="76"/>
      <c r="F140" s="111"/>
      <c r="G140" s="110" t="s">
        <v>167</v>
      </c>
      <c r="H140" s="70" t="s">
        <v>172</v>
      </c>
      <c r="I140" s="130">
        <v>24.24</v>
      </c>
      <c r="J140" s="160">
        <f t="shared" si="9"/>
        <v>28.603199999999998</v>
      </c>
      <c r="K140" s="131">
        <v>33.36</v>
      </c>
      <c r="L140" s="161">
        <f t="shared" si="10"/>
        <v>39.364800000000002</v>
      </c>
      <c r="M140" s="72"/>
      <c r="N140" s="41"/>
      <c r="O140" s="42">
        <v>3.5</v>
      </c>
      <c r="P140" s="42">
        <v>2.2000000000000002</v>
      </c>
      <c r="Q140" s="67" t="s">
        <v>370</v>
      </c>
      <c r="R140" s="68" t="s">
        <v>367</v>
      </c>
      <c r="S140" s="68" t="s">
        <v>367</v>
      </c>
      <c r="T140" s="68" t="s">
        <v>367</v>
      </c>
      <c r="U140" s="68" t="s">
        <v>367</v>
      </c>
      <c r="V140" s="68" t="s">
        <v>368</v>
      </c>
      <c r="W140" s="68" t="s">
        <v>367</v>
      </c>
      <c r="X140" s="68" t="s">
        <v>367</v>
      </c>
      <c r="Y140" s="68" t="s">
        <v>367</v>
      </c>
      <c r="Z140" s="68" t="s">
        <v>367</v>
      </c>
      <c r="AA140" s="68" t="s">
        <v>367</v>
      </c>
      <c r="AB140" s="60" t="s">
        <v>368</v>
      </c>
      <c r="AC140" s="40" t="s">
        <v>369</v>
      </c>
      <c r="AD140" s="68" t="s">
        <v>367</v>
      </c>
      <c r="AE140" s="68" t="s">
        <v>367</v>
      </c>
      <c r="AF140" s="68" t="s">
        <v>367</v>
      </c>
      <c r="AG140" s="68" t="s">
        <v>367</v>
      </c>
      <c r="AH140" s="68" t="s">
        <v>367</v>
      </c>
      <c r="AI140" s="68" t="s">
        <v>367</v>
      </c>
      <c r="AJ140" s="68" t="s">
        <v>367</v>
      </c>
      <c r="AK140" s="40"/>
      <c r="AL140" s="84">
        <v>60</v>
      </c>
    </row>
    <row r="141" spans="1:39" s="56" customFormat="1" ht="48" customHeight="1" thickBot="1" x14ac:dyDescent="0.4">
      <c r="C141" s="112"/>
      <c r="D141" s="107"/>
      <c r="E141" s="76"/>
      <c r="F141" s="111"/>
      <c r="G141" s="110" t="s">
        <v>168</v>
      </c>
      <c r="H141" s="70" t="s">
        <v>171</v>
      </c>
      <c r="I141" s="130">
        <v>24.24</v>
      </c>
      <c r="J141" s="160">
        <f t="shared" si="9"/>
        <v>28.603199999999998</v>
      </c>
      <c r="K141" s="131">
        <v>33.36</v>
      </c>
      <c r="L141" s="161">
        <f t="shared" si="10"/>
        <v>39.364800000000002</v>
      </c>
      <c r="M141" s="72"/>
      <c r="N141" s="41"/>
      <c r="O141" s="42">
        <v>3.5</v>
      </c>
      <c r="P141" s="42">
        <v>2.2000000000000002</v>
      </c>
      <c r="Q141" s="67" t="s">
        <v>370</v>
      </c>
      <c r="R141" s="68" t="s">
        <v>367</v>
      </c>
      <c r="S141" s="68" t="s">
        <v>367</v>
      </c>
      <c r="T141" s="68" t="s">
        <v>367</v>
      </c>
      <c r="U141" s="68" t="s">
        <v>367</v>
      </c>
      <c r="V141" s="68" t="s">
        <v>368</v>
      </c>
      <c r="W141" s="68" t="s">
        <v>367</v>
      </c>
      <c r="X141" s="68" t="s">
        <v>367</v>
      </c>
      <c r="Y141" s="68" t="s">
        <v>367</v>
      </c>
      <c r="Z141" s="68" t="s">
        <v>367</v>
      </c>
      <c r="AA141" s="68" t="s">
        <v>367</v>
      </c>
      <c r="AB141" s="60" t="s">
        <v>368</v>
      </c>
      <c r="AC141" s="40" t="s">
        <v>369</v>
      </c>
      <c r="AD141" s="68" t="s">
        <v>367</v>
      </c>
      <c r="AE141" s="68" t="s">
        <v>367</v>
      </c>
      <c r="AF141" s="68" t="s">
        <v>367</v>
      </c>
      <c r="AG141" s="68" t="s">
        <v>367</v>
      </c>
      <c r="AH141" s="68" t="s">
        <v>367</v>
      </c>
      <c r="AI141" s="68" t="s">
        <v>367</v>
      </c>
      <c r="AJ141" s="68" t="s">
        <v>367</v>
      </c>
      <c r="AK141" s="40"/>
      <c r="AL141" s="84">
        <v>60</v>
      </c>
    </row>
    <row r="142" spans="1:39" s="56" customFormat="1" ht="48" customHeight="1" thickBot="1" x14ac:dyDescent="0.4">
      <c r="C142" s="112"/>
      <c r="D142" s="107"/>
      <c r="E142" s="76"/>
      <c r="F142" s="111"/>
      <c r="G142" s="110" t="s">
        <v>225</v>
      </c>
      <c r="H142" s="70" t="s">
        <v>230</v>
      </c>
      <c r="I142" s="130">
        <v>23.47</v>
      </c>
      <c r="J142" s="160">
        <f t="shared" si="9"/>
        <v>27.694599999999998</v>
      </c>
      <c r="K142" s="131">
        <v>32.589999999999996</v>
      </c>
      <c r="L142" s="161">
        <f t="shared" si="10"/>
        <v>38.456199999999995</v>
      </c>
      <c r="M142" s="72"/>
      <c r="N142" s="41"/>
      <c r="O142" s="42">
        <v>3.5</v>
      </c>
      <c r="P142" s="42">
        <v>2.2000000000000002</v>
      </c>
      <c r="Q142" s="67" t="s">
        <v>370</v>
      </c>
      <c r="R142" s="68" t="s">
        <v>367</v>
      </c>
      <c r="S142" s="68" t="s">
        <v>367</v>
      </c>
      <c r="T142" s="68" t="s">
        <v>367</v>
      </c>
      <c r="U142" s="68" t="s">
        <v>367</v>
      </c>
      <c r="V142" s="68" t="s">
        <v>368</v>
      </c>
      <c r="W142" s="68" t="s">
        <v>367</v>
      </c>
      <c r="X142" s="68" t="s">
        <v>367</v>
      </c>
      <c r="Y142" s="68" t="s">
        <v>367</v>
      </c>
      <c r="Z142" s="68" t="s">
        <v>367</v>
      </c>
      <c r="AA142" s="68" t="s">
        <v>367</v>
      </c>
      <c r="AB142" s="60" t="s">
        <v>368</v>
      </c>
      <c r="AC142" s="40" t="s">
        <v>369</v>
      </c>
      <c r="AD142" s="68" t="s">
        <v>367</v>
      </c>
      <c r="AE142" s="68" t="s">
        <v>367</v>
      </c>
      <c r="AF142" s="68" t="s">
        <v>367</v>
      </c>
      <c r="AG142" s="68" t="s">
        <v>367</v>
      </c>
      <c r="AH142" s="68" t="s">
        <v>367</v>
      </c>
      <c r="AI142" s="68" t="s">
        <v>367</v>
      </c>
      <c r="AJ142" s="68" t="s">
        <v>367</v>
      </c>
      <c r="AK142" s="40"/>
      <c r="AL142" s="84">
        <v>61</v>
      </c>
    </row>
    <row r="143" spans="1:39" s="56" customFormat="1" ht="48" customHeight="1" thickBot="1" x14ac:dyDescent="0.4">
      <c r="C143" s="112"/>
      <c r="D143" s="107"/>
      <c r="E143" s="76"/>
      <c r="F143" s="111"/>
      <c r="G143" s="110" t="s">
        <v>226</v>
      </c>
      <c r="H143" s="70" t="s">
        <v>228</v>
      </c>
      <c r="I143" s="130">
        <v>22.89</v>
      </c>
      <c r="J143" s="160">
        <f t="shared" si="9"/>
        <v>27.010200000000001</v>
      </c>
      <c r="K143" s="131">
        <v>32.01</v>
      </c>
      <c r="L143" s="161">
        <f t="shared" si="10"/>
        <v>37.771799999999999</v>
      </c>
      <c r="M143" s="72"/>
      <c r="N143" s="41"/>
      <c r="O143" s="42">
        <v>3.5</v>
      </c>
      <c r="P143" s="42">
        <v>2.2000000000000002</v>
      </c>
      <c r="Q143" s="67" t="s">
        <v>370</v>
      </c>
      <c r="R143" s="68" t="s">
        <v>367</v>
      </c>
      <c r="S143" s="68" t="s">
        <v>367</v>
      </c>
      <c r="T143" s="68" t="s">
        <v>367</v>
      </c>
      <c r="U143" s="68" t="s">
        <v>367</v>
      </c>
      <c r="V143" s="68" t="s">
        <v>368</v>
      </c>
      <c r="W143" s="68" t="s">
        <v>367</v>
      </c>
      <c r="X143" s="68" t="s">
        <v>367</v>
      </c>
      <c r="Y143" s="68" t="s">
        <v>367</v>
      </c>
      <c r="Z143" s="68" t="s">
        <v>367</v>
      </c>
      <c r="AA143" s="68" t="s">
        <v>367</v>
      </c>
      <c r="AB143" s="60" t="s">
        <v>368</v>
      </c>
      <c r="AC143" s="40" t="s">
        <v>369</v>
      </c>
      <c r="AD143" s="68" t="s">
        <v>367</v>
      </c>
      <c r="AE143" s="68" t="s">
        <v>367</v>
      </c>
      <c r="AF143" s="68" t="s">
        <v>367</v>
      </c>
      <c r="AG143" s="68" t="s">
        <v>367</v>
      </c>
      <c r="AH143" s="68" t="s">
        <v>367</v>
      </c>
      <c r="AI143" s="68" t="s">
        <v>367</v>
      </c>
      <c r="AJ143" s="68" t="s">
        <v>367</v>
      </c>
      <c r="AK143" s="40"/>
      <c r="AL143" s="84">
        <v>61</v>
      </c>
    </row>
    <row r="144" spans="1:39" s="56" customFormat="1" ht="48" customHeight="1" thickBot="1" x14ac:dyDescent="0.4">
      <c r="C144" s="112"/>
      <c r="D144" s="107"/>
      <c r="E144" s="76"/>
      <c r="F144" s="111"/>
      <c r="G144" s="110" t="s">
        <v>227</v>
      </c>
      <c r="H144" s="70" t="s">
        <v>229</v>
      </c>
      <c r="I144" s="130">
        <v>23.47</v>
      </c>
      <c r="J144" s="160">
        <f t="shared" si="9"/>
        <v>27.694599999999998</v>
      </c>
      <c r="K144" s="131">
        <v>32.589999999999996</v>
      </c>
      <c r="L144" s="161">
        <f t="shared" si="10"/>
        <v>38.456199999999995</v>
      </c>
      <c r="M144" s="72"/>
      <c r="N144" s="41"/>
      <c r="O144" s="42">
        <v>3.5</v>
      </c>
      <c r="P144" s="42">
        <v>2.2000000000000002</v>
      </c>
      <c r="Q144" s="67" t="s">
        <v>370</v>
      </c>
      <c r="R144" s="68" t="s">
        <v>367</v>
      </c>
      <c r="S144" s="68" t="s">
        <v>367</v>
      </c>
      <c r="T144" s="68" t="s">
        <v>367</v>
      </c>
      <c r="U144" s="68" t="s">
        <v>367</v>
      </c>
      <c r="V144" s="68" t="s">
        <v>368</v>
      </c>
      <c r="W144" s="68" t="s">
        <v>367</v>
      </c>
      <c r="X144" s="68" t="s">
        <v>367</v>
      </c>
      <c r="Y144" s="68" t="s">
        <v>367</v>
      </c>
      <c r="Z144" s="68" t="s">
        <v>367</v>
      </c>
      <c r="AA144" s="68" t="s">
        <v>367</v>
      </c>
      <c r="AB144" s="60" t="s">
        <v>368</v>
      </c>
      <c r="AC144" s="40" t="s">
        <v>369</v>
      </c>
      <c r="AD144" s="68" t="s">
        <v>367</v>
      </c>
      <c r="AE144" s="68" t="s">
        <v>367</v>
      </c>
      <c r="AF144" s="68" t="s">
        <v>367</v>
      </c>
      <c r="AG144" s="68" t="s">
        <v>367</v>
      </c>
      <c r="AH144" s="68" t="s">
        <v>367</v>
      </c>
      <c r="AI144" s="68" t="s">
        <v>367</v>
      </c>
      <c r="AJ144" s="68" t="s">
        <v>367</v>
      </c>
      <c r="AK144" s="40"/>
      <c r="AL144" s="84">
        <v>61</v>
      </c>
    </row>
    <row r="145" spans="3:38" s="56" customFormat="1" ht="48" customHeight="1" thickBot="1" x14ac:dyDescent="0.4">
      <c r="C145" s="112"/>
      <c r="D145" s="107"/>
      <c r="E145" s="76"/>
      <c r="F145" s="111"/>
      <c r="G145" s="110" t="s">
        <v>231</v>
      </c>
      <c r="H145" s="70" t="s">
        <v>236</v>
      </c>
      <c r="I145" s="130">
        <v>24.58</v>
      </c>
      <c r="J145" s="160">
        <f t="shared" si="9"/>
        <v>29.004399999999997</v>
      </c>
      <c r="K145" s="131">
        <v>33.699999999999996</v>
      </c>
      <c r="L145" s="161">
        <f t="shared" si="10"/>
        <v>39.765999999999991</v>
      </c>
      <c r="M145" s="72"/>
      <c r="N145" s="41"/>
      <c r="O145" s="42">
        <v>3.5</v>
      </c>
      <c r="P145" s="42">
        <v>2.2000000000000002</v>
      </c>
      <c r="Q145" s="67" t="s">
        <v>370</v>
      </c>
      <c r="R145" s="68" t="s">
        <v>367</v>
      </c>
      <c r="S145" s="68" t="s">
        <v>367</v>
      </c>
      <c r="T145" s="68" t="s">
        <v>367</v>
      </c>
      <c r="U145" s="68" t="s">
        <v>367</v>
      </c>
      <c r="V145" s="68" t="s">
        <v>368</v>
      </c>
      <c r="W145" s="68" t="s">
        <v>367</v>
      </c>
      <c r="X145" s="68" t="s">
        <v>367</v>
      </c>
      <c r="Y145" s="68" t="s">
        <v>367</v>
      </c>
      <c r="Z145" s="68" t="s">
        <v>367</v>
      </c>
      <c r="AA145" s="68" t="s">
        <v>367</v>
      </c>
      <c r="AB145" s="60" t="s">
        <v>368</v>
      </c>
      <c r="AC145" s="40" t="s">
        <v>369</v>
      </c>
      <c r="AD145" s="68" t="s">
        <v>367</v>
      </c>
      <c r="AE145" s="68" t="s">
        <v>367</v>
      </c>
      <c r="AF145" s="68" t="s">
        <v>367</v>
      </c>
      <c r="AG145" s="68" t="s">
        <v>367</v>
      </c>
      <c r="AH145" s="68" t="s">
        <v>367</v>
      </c>
      <c r="AI145" s="68" t="s">
        <v>367</v>
      </c>
      <c r="AJ145" s="68" t="s">
        <v>367</v>
      </c>
      <c r="AK145" s="40"/>
      <c r="AL145" s="84">
        <v>57</v>
      </c>
    </row>
    <row r="146" spans="3:38" s="56" customFormat="1" ht="48" customHeight="1" thickBot="1" x14ac:dyDescent="0.4">
      <c r="C146" s="112"/>
      <c r="D146" s="107"/>
      <c r="E146" s="76"/>
      <c r="F146" s="111"/>
      <c r="G146" s="110" t="s">
        <v>232</v>
      </c>
      <c r="H146" s="70" t="s">
        <v>235</v>
      </c>
      <c r="I146" s="130">
        <v>24.58</v>
      </c>
      <c r="J146" s="160">
        <f t="shared" si="9"/>
        <v>29.004399999999997</v>
      </c>
      <c r="K146" s="131">
        <v>33.699999999999996</v>
      </c>
      <c r="L146" s="161">
        <f t="shared" si="10"/>
        <v>39.765999999999991</v>
      </c>
      <c r="M146" s="72"/>
      <c r="N146" s="41"/>
      <c r="O146" s="42">
        <v>3.5</v>
      </c>
      <c r="P146" s="42">
        <v>2.2000000000000002</v>
      </c>
      <c r="Q146" s="67" t="s">
        <v>370</v>
      </c>
      <c r="R146" s="68" t="s">
        <v>367</v>
      </c>
      <c r="S146" s="68" t="s">
        <v>367</v>
      </c>
      <c r="T146" s="68" t="s">
        <v>367</v>
      </c>
      <c r="U146" s="68" t="s">
        <v>367</v>
      </c>
      <c r="V146" s="68" t="s">
        <v>368</v>
      </c>
      <c r="W146" s="68" t="s">
        <v>367</v>
      </c>
      <c r="X146" s="68" t="s">
        <v>367</v>
      </c>
      <c r="Y146" s="68" t="s">
        <v>367</v>
      </c>
      <c r="Z146" s="68" t="s">
        <v>367</v>
      </c>
      <c r="AA146" s="68" t="s">
        <v>367</v>
      </c>
      <c r="AB146" s="60" t="s">
        <v>368</v>
      </c>
      <c r="AC146" s="40" t="s">
        <v>369</v>
      </c>
      <c r="AD146" s="68" t="s">
        <v>367</v>
      </c>
      <c r="AE146" s="68" t="s">
        <v>367</v>
      </c>
      <c r="AF146" s="68" t="s">
        <v>367</v>
      </c>
      <c r="AG146" s="68" t="s">
        <v>367</v>
      </c>
      <c r="AH146" s="68" t="s">
        <v>367</v>
      </c>
      <c r="AI146" s="68" t="s">
        <v>367</v>
      </c>
      <c r="AJ146" s="68" t="s">
        <v>367</v>
      </c>
      <c r="AK146" s="40"/>
      <c r="AL146" s="84">
        <v>57</v>
      </c>
    </row>
    <row r="147" spans="3:38" s="56" customFormat="1" ht="48" customHeight="1" thickBot="1" x14ac:dyDescent="0.4">
      <c r="C147" s="112"/>
      <c r="D147" s="107"/>
      <c r="E147" s="76"/>
      <c r="F147" s="111"/>
      <c r="G147" s="110" t="s">
        <v>233</v>
      </c>
      <c r="H147" s="70" t="s">
        <v>234</v>
      </c>
      <c r="I147" s="130">
        <v>24.58</v>
      </c>
      <c r="J147" s="160">
        <f t="shared" si="9"/>
        <v>29.004399999999997</v>
      </c>
      <c r="K147" s="131">
        <v>33.699999999999996</v>
      </c>
      <c r="L147" s="161">
        <f t="shared" si="10"/>
        <v>39.765999999999991</v>
      </c>
      <c r="M147" s="72"/>
      <c r="N147" s="41"/>
      <c r="O147" s="42">
        <v>3.5</v>
      </c>
      <c r="P147" s="42">
        <v>2.2000000000000002</v>
      </c>
      <c r="Q147" s="67" t="s">
        <v>370</v>
      </c>
      <c r="R147" s="68" t="s">
        <v>367</v>
      </c>
      <c r="S147" s="68" t="s">
        <v>367</v>
      </c>
      <c r="T147" s="68" t="s">
        <v>367</v>
      </c>
      <c r="U147" s="68" t="s">
        <v>367</v>
      </c>
      <c r="V147" s="68" t="s">
        <v>368</v>
      </c>
      <c r="W147" s="68" t="s">
        <v>367</v>
      </c>
      <c r="X147" s="68" t="s">
        <v>367</v>
      </c>
      <c r="Y147" s="68" t="s">
        <v>367</v>
      </c>
      <c r="Z147" s="68" t="s">
        <v>367</v>
      </c>
      <c r="AA147" s="68" t="s">
        <v>367</v>
      </c>
      <c r="AB147" s="60" t="s">
        <v>368</v>
      </c>
      <c r="AC147" s="40" t="s">
        <v>369</v>
      </c>
      <c r="AD147" s="68" t="s">
        <v>367</v>
      </c>
      <c r="AE147" s="68" t="s">
        <v>367</v>
      </c>
      <c r="AF147" s="68" t="s">
        <v>367</v>
      </c>
      <c r="AG147" s="68" t="s">
        <v>367</v>
      </c>
      <c r="AH147" s="68" t="s">
        <v>367</v>
      </c>
      <c r="AI147" s="68" t="s">
        <v>367</v>
      </c>
      <c r="AJ147" s="68" t="s">
        <v>367</v>
      </c>
      <c r="AK147" s="40"/>
      <c r="AL147" s="84">
        <v>57</v>
      </c>
    </row>
    <row r="148" spans="3:38" s="56" customFormat="1" ht="48" customHeight="1" thickBot="1" x14ac:dyDescent="0.4">
      <c r="C148" s="112"/>
      <c r="D148" s="107"/>
      <c r="E148" s="76"/>
      <c r="F148" s="111"/>
      <c r="G148" s="110" t="s">
        <v>169</v>
      </c>
      <c r="H148" s="70" t="s">
        <v>170</v>
      </c>
      <c r="I148" s="130">
        <v>24.24</v>
      </c>
      <c r="J148" s="160">
        <f t="shared" si="9"/>
        <v>28.603199999999998</v>
      </c>
      <c r="K148" s="131">
        <v>33.36</v>
      </c>
      <c r="L148" s="161">
        <f t="shared" si="10"/>
        <v>39.364800000000002</v>
      </c>
      <c r="M148" s="72"/>
      <c r="N148" s="41"/>
      <c r="O148" s="42">
        <v>3.5</v>
      </c>
      <c r="P148" s="42">
        <v>2.2000000000000002</v>
      </c>
      <c r="Q148" s="67" t="s">
        <v>370</v>
      </c>
      <c r="R148" s="68" t="s">
        <v>367</v>
      </c>
      <c r="S148" s="68" t="s">
        <v>367</v>
      </c>
      <c r="T148" s="68" t="s">
        <v>367</v>
      </c>
      <c r="U148" s="68" t="s">
        <v>367</v>
      </c>
      <c r="V148" s="68" t="s">
        <v>368</v>
      </c>
      <c r="W148" s="68" t="s">
        <v>367</v>
      </c>
      <c r="X148" s="68" t="s">
        <v>367</v>
      </c>
      <c r="Y148" s="68" t="s">
        <v>367</v>
      </c>
      <c r="Z148" s="68" t="s">
        <v>367</v>
      </c>
      <c r="AA148" s="68" t="s">
        <v>367</v>
      </c>
      <c r="AB148" s="60" t="s">
        <v>368</v>
      </c>
      <c r="AC148" s="40" t="s">
        <v>369</v>
      </c>
      <c r="AD148" s="68" t="s">
        <v>367</v>
      </c>
      <c r="AE148" s="68" t="s">
        <v>367</v>
      </c>
      <c r="AF148" s="68" t="s">
        <v>367</v>
      </c>
      <c r="AG148" s="68" t="s">
        <v>367</v>
      </c>
      <c r="AH148" s="68" t="s">
        <v>367</v>
      </c>
      <c r="AI148" s="68" t="s">
        <v>367</v>
      </c>
      <c r="AJ148" s="68" t="s">
        <v>367</v>
      </c>
      <c r="AK148" s="40"/>
      <c r="AL148" s="84">
        <v>60</v>
      </c>
    </row>
    <row r="149" spans="3:38" s="56" customFormat="1" ht="48" customHeight="1" thickBot="1" x14ac:dyDescent="0.4">
      <c r="C149" s="112"/>
      <c r="D149" s="107"/>
      <c r="E149" s="76"/>
      <c r="F149" s="111"/>
      <c r="G149" s="110" t="s">
        <v>237</v>
      </c>
      <c r="H149" s="70" t="s">
        <v>238</v>
      </c>
      <c r="I149" s="130">
        <v>24.86</v>
      </c>
      <c r="J149" s="160">
        <f t="shared" si="9"/>
        <v>29.334800000000001</v>
      </c>
      <c r="K149" s="131">
        <v>33.979999999999997</v>
      </c>
      <c r="L149" s="161">
        <f t="shared" si="10"/>
        <v>40.096399999999996</v>
      </c>
      <c r="M149" s="72"/>
      <c r="N149" s="41"/>
      <c r="O149" s="42">
        <v>3.5</v>
      </c>
      <c r="P149" s="42">
        <v>2.2000000000000002</v>
      </c>
      <c r="Q149" s="67" t="s">
        <v>370</v>
      </c>
      <c r="R149" s="68" t="s">
        <v>367</v>
      </c>
      <c r="S149" s="68" t="s">
        <v>367</v>
      </c>
      <c r="T149" s="68" t="s">
        <v>367</v>
      </c>
      <c r="U149" s="68" t="s">
        <v>367</v>
      </c>
      <c r="V149" s="68" t="s">
        <v>368</v>
      </c>
      <c r="W149" s="68" t="s">
        <v>367</v>
      </c>
      <c r="X149" s="68" t="s">
        <v>367</v>
      </c>
      <c r="Y149" s="68" t="s">
        <v>367</v>
      </c>
      <c r="Z149" s="68" t="s">
        <v>367</v>
      </c>
      <c r="AA149" s="68" t="s">
        <v>367</v>
      </c>
      <c r="AB149" s="60" t="s">
        <v>368</v>
      </c>
      <c r="AC149" s="40" t="s">
        <v>369</v>
      </c>
      <c r="AD149" s="68" t="s">
        <v>367</v>
      </c>
      <c r="AE149" s="68" t="s">
        <v>367</v>
      </c>
      <c r="AF149" s="68" t="s">
        <v>367</v>
      </c>
      <c r="AG149" s="68" t="s">
        <v>367</v>
      </c>
      <c r="AH149" s="68" t="s">
        <v>367</v>
      </c>
      <c r="AI149" s="68" t="s">
        <v>367</v>
      </c>
      <c r="AJ149" s="68" t="s">
        <v>367</v>
      </c>
      <c r="AK149" s="40"/>
      <c r="AL149" s="84">
        <v>57</v>
      </c>
    </row>
    <row r="150" spans="3:38" s="56" customFormat="1" ht="48" customHeight="1" thickBot="1" x14ac:dyDescent="0.4">
      <c r="C150" s="112"/>
      <c r="D150" s="107"/>
      <c r="E150" s="76"/>
      <c r="F150" s="111"/>
      <c r="G150" s="110" t="s">
        <v>239</v>
      </c>
      <c r="H150" s="70" t="s">
        <v>240</v>
      </c>
      <c r="I150" s="130">
        <v>24.41</v>
      </c>
      <c r="J150" s="160">
        <f t="shared" si="9"/>
        <v>28.803799999999999</v>
      </c>
      <c r="K150" s="131">
        <v>33.53</v>
      </c>
      <c r="L150" s="161">
        <f t="shared" si="10"/>
        <v>39.565400000000004</v>
      </c>
      <c r="M150" s="72"/>
      <c r="N150" s="41"/>
      <c r="O150" s="42">
        <v>3.5</v>
      </c>
      <c r="P150" s="42">
        <v>2.2000000000000002</v>
      </c>
      <c r="Q150" s="67" t="s">
        <v>370</v>
      </c>
      <c r="R150" s="68" t="s">
        <v>367</v>
      </c>
      <c r="S150" s="68" t="s">
        <v>367</v>
      </c>
      <c r="T150" s="68" t="s">
        <v>367</v>
      </c>
      <c r="U150" s="68" t="s">
        <v>367</v>
      </c>
      <c r="V150" s="68" t="s">
        <v>368</v>
      </c>
      <c r="W150" s="68" t="s">
        <v>367</v>
      </c>
      <c r="X150" s="68" t="s">
        <v>367</v>
      </c>
      <c r="Y150" s="68" t="s">
        <v>367</v>
      </c>
      <c r="Z150" s="68" t="s">
        <v>367</v>
      </c>
      <c r="AA150" s="68" t="s">
        <v>367</v>
      </c>
      <c r="AB150" s="60" t="s">
        <v>368</v>
      </c>
      <c r="AC150" s="40" t="s">
        <v>369</v>
      </c>
      <c r="AD150" s="68" t="s">
        <v>367</v>
      </c>
      <c r="AE150" s="68" t="s">
        <v>367</v>
      </c>
      <c r="AF150" s="68" t="s">
        <v>367</v>
      </c>
      <c r="AG150" s="68" t="s">
        <v>367</v>
      </c>
      <c r="AH150" s="68" t="s">
        <v>367</v>
      </c>
      <c r="AI150" s="68" t="s">
        <v>367</v>
      </c>
      <c r="AJ150" s="68" t="s">
        <v>367</v>
      </c>
      <c r="AK150" s="40"/>
      <c r="AL150" s="84">
        <v>57</v>
      </c>
    </row>
    <row r="151" spans="3:38" s="56" customFormat="1" ht="48" customHeight="1" thickBot="1" x14ac:dyDescent="0.4">
      <c r="C151" s="112"/>
      <c r="D151" s="107"/>
      <c r="E151" s="76"/>
      <c r="F151" s="111"/>
      <c r="G151" s="110" t="s">
        <v>241</v>
      </c>
      <c r="H151" s="70" t="s">
        <v>242</v>
      </c>
      <c r="I151" s="130">
        <v>24.15</v>
      </c>
      <c r="J151" s="160">
        <f t="shared" si="9"/>
        <v>28.497</v>
      </c>
      <c r="K151" s="131">
        <v>33.269999999999996</v>
      </c>
      <c r="L151" s="161">
        <f t="shared" si="10"/>
        <v>39.258599999999994</v>
      </c>
      <c r="M151" s="72"/>
      <c r="N151" s="41"/>
      <c r="O151" s="42">
        <v>3.5</v>
      </c>
      <c r="P151" s="42">
        <v>2.2000000000000002</v>
      </c>
      <c r="Q151" s="67" t="s">
        <v>370</v>
      </c>
      <c r="R151" s="68" t="s">
        <v>367</v>
      </c>
      <c r="S151" s="68" t="s">
        <v>367</v>
      </c>
      <c r="T151" s="68" t="s">
        <v>367</v>
      </c>
      <c r="U151" s="68" t="s">
        <v>367</v>
      </c>
      <c r="V151" s="68" t="s">
        <v>368</v>
      </c>
      <c r="W151" s="68" t="s">
        <v>367</v>
      </c>
      <c r="X151" s="68" t="s">
        <v>367</v>
      </c>
      <c r="Y151" s="68" t="s">
        <v>367</v>
      </c>
      <c r="Z151" s="68" t="s">
        <v>367</v>
      </c>
      <c r="AA151" s="68" t="s">
        <v>367</v>
      </c>
      <c r="AB151" s="60" t="s">
        <v>368</v>
      </c>
      <c r="AC151" s="40" t="s">
        <v>369</v>
      </c>
      <c r="AD151" s="68" t="s">
        <v>367</v>
      </c>
      <c r="AE151" s="68" t="s">
        <v>367</v>
      </c>
      <c r="AF151" s="68" t="s">
        <v>367</v>
      </c>
      <c r="AG151" s="68" t="s">
        <v>367</v>
      </c>
      <c r="AH151" s="68" t="s">
        <v>367</v>
      </c>
      <c r="AI151" s="68" t="s">
        <v>367</v>
      </c>
      <c r="AJ151" s="68" t="s">
        <v>367</v>
      </c>
      <c r="AK151" s="40"/>
      <c r="AL151" s="84">
        <v>57</v>
      </c>
    </row>
    <row r="152" spans="3:38" s="56" customFormat="1" ht="48" customHeight="1" thickBot="1" x14ac:dyDescent="0.4">
      <c r="C152" s="112"/>
      <c r="D152" s="107"/>
      <c r="E152" s="76"/>
      <c r="F152" s="111"/>
      <c r="G152" s="110" t="s">
        <v>245</v>
      </c>
      <c r="H152" s="70" t="s">
        <v>246</v>
      </c>
      <c r="I152" s="130">
        <v>24.58</v>
      </c>
      <c r="J152" s="160">
        <f t="shared" si="9"/>
        <v>29.004399999999997</v>
      </c>
      <c r="K152" s="131">
        <v>33.699999999999996</v>
      </c>
      <c r="L152" s="161">
        <f t="shared" si="10"/>
        <v>39.765999999999991</v>
      </c>
      <c r="M152" s="72"/>
      <c r="N152" s="41"/>
      <c r="O152" s="42">
        <v>3.5</v>
      </c>
      <c r="P152" s="42">
        <v>2.2000000000000002</v>
      </c>
      <c r="Q152" s="67" t="s">
        <v>370</v>
      </c>
      <c r="R152" s="68" t="s">
        <v>367</v>
      </c>
      <c r="S152" s="68" t="s">
        <v>367</v>
      </c>
      <c r="T152" s="68" t="s">
        <v>367</v>
      </c>
      <c r="U152" s="68" t="s">
        <v>367</v>
      </c>
      <c r="V152" s="68" t="s">
        <v>368</v>
      </c>
      <c r="W152" s="68" t="s">
        <v>367</v>
      </c>
      <c r="X152" s="68" t="s">
        <v>367</v>
      </c>
      <c r="Y152" s="68" t="s">
        <v>367</v>
      </c>
      <c r="Z152" s="68" t="s">
        <v>367</v>
      </c>
      <c r="AA152" s="68" t="s">
        <v>367</v>
      </c>
      <c r="AB152" s="60" t="s">
        <v>368</v>
      </c>
      <c r="AC152" s="40" t="s">
        <v>369</v>
      </c>
      <c r="AD152" s="68" t="s">
        <v>367</v>
      </c>
      <c r="AE152" s="68" t="s">
        <v>367</v>
      </c>
      <c r="AF152" s="68" t="s">
        <v>367</v>
      </c>
      <c r="AG152" s="68" t="s">
        <v>367</v>
      </c>
      <c r="AH152" s="68" t="s">
        <v>367</v>
      </c>
      <c r="AI152" s="68" t="s">
        <v>367</v>
      </c>
      <c r="AJ152" s="68" t="s">
        <v>367</v>
      </c>
      <c r="AK152" s="40"/>
      <c r="AL152" s="84">
        <v>53</v>
      </c>
    </row>
    <row r="153" spans="3:38" s="56" customFormat="1" ht="48" customHeight="1" x14ac:dyDescent="0.35">
      <c r="C153" s="112"/>
      <c r="D153" s="107"/>
      <c r="E153" s="76"/>
      <c r="F153" s="111"/>
      <c r="G153" s="110" t="s">
        <v>243</v>
      </c>
      <c r="H153" s="70" t="s">
        <v>244</v>
      </c>
      <c r="I153" s="130">
        <v>24.58</v>
      </c>
      <c r="J153" s="160">
        <f t="shared" si="9"/>
        <v>29.004399999999997</v>
      </c>
      <c r="K153" s="131">
        <v>33.699999999999996</v>
      </c>
      <c r="L153" s="161">
        <f t="shared" si="10"/>
        <v>39.765999999999991</v>
      </c>
      <c r="M153" s="72"/>
      <c r="N153" s="41"/>
      <c r="O153" s="42">
        <v>3.5</v>
      </c>
      <c r="P153" s="42">
        <v>2.2000000000000002</v>
      </c>
      <c r="Q153" s="67" t="s">
        <v>370</v>
      </c>
      <c r="R153" s="68" t="s">
        <v>367</v>
      </c>
      <c r="S153" s="68" t="s">
        <v>367</v>
      </c>
      <c r="T153" s="68" t="s">
        <v>367</v>
      </c>
      <c r="U153" s="68" t="s">
        <v>367</v>
      </c>
      <c r="V153" s="68" t="s">
        <v>368</v>
      </c>
      <c r="W153" s="68" t="s">
        <v>367</v>
      </c>
      <c r="X153" s="68" t="s">
        <v>367</v>
      </c>
      <c r="Y153" s="68" t="s">
        <v>367</v>
      </c>
      <c r="Z153" s="68" t="s">
        <v>367</v>
      </c>
      <c r="AA153" s="68" t="s">
        <v>367</v>
      </c>
      <c r="AB153" s="60" t="s">
        <v>368</v>
      </c>
      <c r="AC153" s="40" t="s">
        <v>369</v>
      </c>
      <c r="AD153" s="68" t="s">
        <v>367</v>
      </c>
      <c r="AE153" s="68" t="s">
        <v>367</v>
      </c>
      <c r="AF153" s="68" t="s">
        <v>367</v>
      </c>
      <c r="AG153" s="68" t="s">
        <v>367</v>
      </c>
      <c r="AH153" s="68" t="s">
        <v>367</v>
      </c>
      <c r="AI153" s="68" t="s">
        <v>367</v>
      </c>
      <c r="AJ153" s="68" t="s">
        <v>367</v>
      </c>
      <c r="AK153" s="40"/>
      <c r="AL153" s="84">
        <v>53</v>
      </c>
    </row>
    <row r="154" spans="3:38" s="56" customFormat="1" ht="48" customHeight="1" x14ac:dyDescent="0.35">
      <c r="C154" s="113" t="s">
        <v>24</v>
      </c>
      <c r="D154" s="114"/>
      <c r="E154" s="115"/>
      <c r="F154" s="111"/>
      <c r="G154" s="110"/>
      <c r="H154" s="70"/>
      <c r="I154" s="132"/>
      <c r="J154" s="153"/>
      <c r="K154" s="133"/>
      <c r="L154" s="157"/>
      <c r="M154" s="57" t="s">
        <v>27</v>
      </c>
      <c r="N154" s="62" t="s">
        <v>27</v>
      </c>
      <c r="O154" s="59"/>
      <c r="P154" s="69"/>
      <c r="Q154" s="59"/>
      <c r="R154" s="69"/>
      <c r="S154" s="42"/>
      <c r="T154" s="42"/>
      <c r="U154" s="42"/>
      <c r="V154" s="70"/>
      <c r="W154" s="43"/>
      <c r="X154" s="42"/>
      <c r="Y154" s="42"/>
      <c r="Z154" s="42"/>
      <c r="AA154" s="59"/>
      <c r="AB154" s="61"/>
      <c r="AC154" s="40"/>
      <c r="AD154" s="40"/>
      <c r="AE154" s="40"/>
      <c r="AF154" s="40"/>
      <c r="AG154" s="40"/>
      <c r="AH154" s="40"/>
      <c r="AI154" s="40"/>
      <c r="AJ154" s="40"/>
      <c r="AK154" s="40"/>
      <c r="AL154" s="44"/>
    </row>
    <row r="155" spans="3:38" s="58" customFormat="1" ht="48" customHeight="1" x14ac:dyDescent="0.35">
      <c r="C155" s="116"/>
      <c r="D155" s="117"/>
      <c r="E155" s="118"/>
      <c r="F155" s="111"/>
      <c r="G155" s="119" t="s">
        <v>445</v>
      </c>
      <c r="H155" s="89" t="s">
        <v>446</v>
      </c>
      <c r="I155" s="134">
        <v>2.3600000000000003</v>
      </c>
      <c r="J155" s="160">
        <f t="shared" si="9"/>
        <v>2.7848000000000006</v>
      </c>
      <c r="K155" s="135">
        <v>3.3600000000000003</v>
      </c>
      <c r="L155" s="161">
        <f t="shared" si="10"/>
        <v>3.9648000000000003</v>
      </c>
      <c r="M155" s="90"/>
      <c r="N155" s="91"/>
      <c r="O155" s="92"/>
      <c r="P155" s="93"/>
      <c r="Q155" s="92"/>
      <c r="R155" s="93"/>
      <c r="S155" s="88"/>
      <c r="T155" s="88"/>
      <c r="U155" s="88"/>
      <c r="V155" s="89"/>
      <c r="W155" s="94"/>
      <c r="X155" s="88"/>
      <c r="Y155" s="88"/>
      <c r="Z155" s="88"/>
      <c r="AA155" s="92"/>
      <c r="AB155" s="95"/>
      <c r="AC155" s="87"/>
      <c r="AD155" s="87"/>
      <c r="AE155" s="87"/>
      <c r="AF155" s="87"/>
      <c r="AG155" s="87"/>
      <c r="AH155" s="87"/>
      <c r="AI155" s="87"/>
      <c r="AJ155" s="87"/>
      <c r="AK155" s="87"/>
      <c r="AL155" s="96"/>
    </row>
    <row r="156" spans="3:38" s="58" customFormat="1" ht="48" customHeight="1" x14ac:dyDescent="0.35">
      <c r="C156" s="116"/>
      <c r="D156" s="117"/>
      <c r="E156" s="118"/>
      <c r="F156" s="111"/>
      <c r="G156" s="119" t="s">
        <v>448</v>
      </c>
      <c r="H156" s="89" t="s">
        <v>447</v>
      </c>
      <c r="I156" s="134">
        <v>4.4800000000000004</v>
      </c>
      <c r="J156" s="160">
        <f t="shared" si="9"/>
        <v>5.2864000000000004</v>
      </c>
      <c r="K156" s="135">
        <v>5.48</v>
      </c>
      <c r="L156" s="161">
        <f t="shared" si="10"/>
        <v>6.4664000000000001</v>
      </c>
      <c r="M156" s="90"/>
      <c r="N156" s="91"/>
      <c r="O156" s="92"/>
      <c r="P156" s="93"/>
      <c r="Q156" s="92"/>
      <c r="R156" s="93"/>
      <c r="S156" s="88"/>
      <c r="T156" s="88"/>
      <c r="U156" s="88"/>
      <c r="V156" s="89"/>
      <c r="W156" s="94"/>
      <c r="X156" s="88"/>
      <c r="Y156" s="88"/>
      <c r="Z156" s="88"/>
      <c r="AA156" s="92"/>
      <c r="AB156" s="95"/>
      <c r="AC156" s="87"/>
      <c r="AD156" s="87"/>
      <c r="AE156" s="87"/>
      <c r="AF156" s="87"/>
      <c r="AG156" s="87"/>
      <c r="AH156" s="87"/>
      <c r="AI156" s="87"/>
      <c r="AJ156" s="87"/>
      <c r="AK156" s="87"/>
      <c r="AL156" s="96"/>
    </row>
    <row r="157" spans="3:38" s="58" customFormat="1" ht="48" customHeight="1" x14ac:dyDescent="0.35">
      <c r="C157" s="116" t="s">
        <v>44</v>
      </c>
      <c r="D157" s="117"/>
      <c r="E157" s="118"/>
      <c r="F157" s="121"/>
      <c r="G157" s="119" t="s">
        <v>428</v>
      </c>
      <c r="H157" s="89"/>
      <c r="I157" s="134">
        <v>93</v>
      </c>
      <c r="J157" s="160">
        <f t="shared" si="9"/>
        <v>109.74</v>
      </c>
      <c r="K157" s="135"/>
      <c r="L157" s="158"/>
      <c r="M157" s="90" t="s">
        <v>27</v>
      </c>
      <c r="N157" s="91"/>
      <c r="O157" s="92"/>
      <c r="P157" s="93"/>
      <c r="Q157" s="92"/>
      <c r="R157" s="93"/>
      <c r="S157" s="88"/>
      <c r="T157" s="88"/>
      <c r="U157" s="88"/>
      <c r="V157" s="89"/>
      <c r="W157" s="94"/>
      <c r="X157" s="88"/>
      <c r="Y157" s="88"/>
      <c r="Z157" s="88"/>
      <c r="AA157" s="92"/>
      <c r="AB157" s="95"/>
      <c r="AC157" s="87"/>
      <c r="AD157" s="87"/>
      <c r="AE157" s="87"/>
      <c r="AF157" s="87"/>
      <c r="AG157" s="87"/>
      <c r="AH157" s="87"/>
      <c r="AI157" s="87"/>
      <c r="AJ157" s="87"/>
      <c r="AK157" s="87"/>
      <c r="AL157" s="96"/>
    </row>
    <row r="158" spans="3:38" s="86" customFormat="1" ht="48" customHeight="1" x14ac:dyDescent="0.35">
      <c r="C158" s="114"/>
      <c r="D158" s="114"/>
      <c r="E158" s="107"/>
      <c r="F158" s="122"/>
      <c r="G158" s="110" t="s">
        <v>429</v>
      </c>
      <c r="H158" s="42"/>
      <c r="I158" s="133">
        <v>83</v>
      </c>
      <c r="J158" s="160">
        <f t="shared" si="9"/>
        <v>97.94</v>
      </c>
      <c r="K158" s="133"/>
      <c r="L158" s="133"/>
      <c r="M158" s="40"/>
      <c r="N158" s="6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</row>
    <row r="159" spans="3:38" s="86" customFormat="1" ht="48" customHeight="1" x14ac:dyDescent="0.35">
      <c r="C159" s="114"/>
      <c r="D159" s="114"/>
      <c r="E159" s="107"/>
      <c r="F159" s="122"/>
      <c r="G159" s="110" t="s">
        <v>436</v>
      </c>
      <c r="H159" s="42"/>
      <c r="I159" s="133">
        <v>40</v>
      </c>
      <c r="J159" s="160">
        <f t="shared" si="9"/>
        <v>47.2</v>
      </c>
      <c r="K159" s="133"/>
      <c r="L159" s="133"/>
      <c r="M159" s="40"/>
      <c r="N159" s="6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</row>
    <row r="160" spans="3:38" ht="16" thickBot="1" x14ac:dyDescent="0.4"/>
    <row r="161" spans="2:5" ht="32.25" customHeight="1" thickBot="1" x14ac:dyDescent="0.4">
      <c r="B161" s="30" t="s">
        <v>67</v>
      </c>
      <c r="C161" s="63" t="s">
        <v>124</v>
      </c>
      <c r="D161" s="63" t="s">
        <v>57</v>
      </c>
      <c r="E161" s="120">
        <v>15</v>
      </c>
    </row>
  </sheetData>
  <sheetProtection insertRows="0" deleteRows="0"/>
  <mergeCells count="3">
    <mergeCell ref="R3:V3"/>
    <mergeCell ref="W3:AA3"/>
    <mergeCell ref="AB3:AM3"/>
  </mergeCells>
  <pageMargins left="0.7" right="0.7" top="0.75" bottom="0.75" header="0.3" footer="0.3"/>
  <pageSetup scale="37" fitToWidth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Sheet1!$C$2:$C$4</xm:f>
          </x14:formula1>
          <xm:sqref>D5:D53</xm:sqref>
        </x14:dataValidation>
        <x14:dataValidation type="list" allowBlank="1" showInputMessage="1" showErrorMessage="1" xr:uid="{00000000-0002-0000-0000-000001000000}">
          <x14:formula1>
            <xm:f>Sheet1!$D$2:$D$16</xm:f>
          </x14:formula1>
          <xm:sqref>D9:D10 D60:D153</xm:sqref>
        </x14:dataValidation>
        <x14:dataValidation type="list" allowBlank="1" showInputMessage="1" showErrorMessage="1" xr:uid="{00000000-0002-0000-0000-000002000000}">
          <x14:formula1>
            <xm:f>Sheet1!$A$2:$A$5</xm:f>
          </x14:formula1>
          <xm:sqref>C5:C153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opLeftCell="E1" workbookViewId="0">
      <selection activeCell="I2" sqref="I2:I22"/>
    </sheetView>
  </sheetViews>
  <sheetFormatPr defaultRowHeight="15.5" x14ac:dyDescent="0.35"/>
  <cols>
    <col min="4" max="4" width="41.08203125" bestFit="1" customWidth="1"/>
    <col min="6" max="6" width="57.58203125" bestFit="1" customWidth="1"/>
    <col min="7" max="7" width="23.58203125" bestFit="1" customWidth="1"/>
    <col min="8" max="8" width="41.08203125" bestFit="1" customWidth="1"/>
    <col min="9" max="9" width="97.08203125" bestFit="1" customWidth="1"/>
    <col min="10" max="10" width="3.33203125" customWidth="1"/>
    <col min="11" max="11" width="19.33203125" customWidth="1"/>
    <col min="12" max="12" width="53" bestFit="1" customWidth="1"/>
  </cols>
  <sheetData>
    <row r="1" spans="1:9" x14ac:dyDescent="0.35">
      <c r="A1" t="s">
        <v>94</v>
      </c>
      <c r="C1" t="s">
        <v>95</v>
      </c>
      <c r="D1" t="s">
        <v>96</v>
      </c>
      <c r="F1" t="s">
        <v>100</v>
      </c>
      <c r="G1" t="s">
        <v>97</v>
      </c>
      <c r="H1" t="s">
        <v>98</v>
      </c>
      <c r="I1" t="s">
        <v>99</v>
      </c>
    </row>
    <row r="2" spans="1:9" x14ac:dyDescent="0.35">
      <c r="A2" t="s">
        <v>46</v>
      </c>
      <c r="C2" t="s">
        <v>7</v>
      </c>
      <c r="D2" t="s">
        <v>7</v>
      </c>
      <c r="F2" t="s">
        <v>101</v>
      </c>
      <c r="G2" t="s">
        <v>46</v>
      </c>
      <c r="H2" t="s">
        <v>7</v>
      </c>
      <c r="I2" t="s">
        <v>125</v>
      </c>
    </row>
    <row r="3" spans="1:9" x14ac:dyDescent="0.35">
      <c r="A3" t="s">
        <v>3</v>
      </c>
      <c r="C3" t="s">
        <v>8</v>
      </c>
      <c r="D3" t="s">
        <v>8</v>
      </c>
      <c r="F3" t="s">
        <v>102</v>
      </c>
      <c r="G3" t="s">
        <v>46</v>
      </c>
      <c r="H3" t="s">
        <v>8</v>
      </c>
      <c r="I3" t="s">
        <v>126</v>
      </c>
    </row>
    <row r="4" spans="1:9" x14ac:dyDescent="0.35">
      <c r="A4" t="s">
        <v>10</v>
      </c>
      <c r="C4" t="s">
        <v>9</v>
      </c>
      <c r="D4" t="s">
        <v>9</v>
      </c>
      <c r="F4" t="s">
        <v>103</v>
      </c>
      <c r="G4" t="s">
        <v>46</v>
      </c>
      <c r="H4" t="s">
        <v>9</v>
      </c>
      <c r="I4" t="s">
        <v>127</v>
      </c>
    </row>
    <row r="5" spans="1:9" x14ac:dyDescent="0.35">
      <c r="A5" t="s">
        <v>20</v>
      </c>
      <c r="D5" t="s">
        <v>11</v>
      </c>
      <c r="F5" t="s">
        <v>104</v>
      </c>
      <c r="G5" t="s">
        <v>3</v>
      </c>
      <c r="H5" t="s">
        <v>7</v>
      </c>
      <c r="I5" t="s">
        <v>125</v>
      </c>
    </row>
    <row r="6" spans="1:9" x14ac:dyDescent="0.35">
      <c r="D6" t="s">
        <v>12</v>
      </c>
      <c r="F6" t="s">
        <v>105</v>
      </c>
      <c r="G6" t="s">
        <v>3</v>
      </c>
      <c r="H6" t="s">
        <v>8</v>
      </c>
      <c r="I6" t="s">
        <v>126</v>
      </c>
    </row>
    <row r="7" spans="1:9" x14ac:dyDescent="0.35">
      <c r="D7" t="s">
        <v>13</v>
      </c>
      <c r="F7" t="s">
        <v>106</v>
      </c>
      <c r="G7" t="s">
        <v>3</v>
      </c>
      <c r="H7" t="s">
        <v>9</v>
      </c>
      <c r="I7" t="s">
        <v>127</v>
      </c>
    </row>
    <row r="8" spans="1:9" x14ac:dyDescent="0.35">
      <c r="D8" t="s">
        <v>14</v>
      </c>
      <c r="F8" t="s">
        <v>107</v>
      </c>
      <c r="G8" t="s">
        <v>10</v>
      </c>
      <c r="H8" t="s">
        <v>7</v>
      </c>
      <c r="I8" t="s">
        <v>125</v>
      </c>
    </row>
    <row r="9" spans="1:9" x14ac:dyDescent="0.35">
      <c r="D9" t="s">
        <v>15</v>
      </c>
      <c r="F9" t="s">
        <v>108</v>
      </c>
      <c r="G9" t="s">
        <v>10</v>
      </c>
      <c r="H9" t="s">
        <v>11</v>
      </c>
      <c r="I9" t="s">
        <v>125</v>
      </c>
    </row>
    <row r="10" spans="1:9" x14ac:dyDescent="0.35">
      <c r="D10" t="s">
        <v>16</v>
      </c>
      <c r="F10" t="s">
        <v>109</v>
      </c>
      <c r="G10" t="s">
        <v>10</v>
      </c>
      <c r="H10" t="s">
        <v>12</v>
      </c>
      <c r="I10" t="s">
        <v>125</v>
      </c>
    </row>
    <row r="11" spans="1:9" x14ac:dyDescent="0.35">
      <c r="D11" t="s">
        <v>17</v>
      </c>
      <c r="F11" t="s">
        <v>110</v>
      </c>
      <c r="G11" t="s">
        <v>10</v>
      </c>
      <c r="H11" t="s">
        <v>13</v>
      </c>
      <c r="I11" t="s">
        <v>125</v>
      </c>
    </row>
    <row r="12" spans="1:9" x14ac:dyDescent="0.35">
      <c r="D12" t="s">
        <v>18</v>
      </c>
      <c r="F12" t="s">
        <v>111</v>
      </c>
      <c r="G12" t="s">
        <v>10</v>
      </c>
      <c r="H12" t="s">
        <v>8</v>
      </c>
      <c r="I12" t="s">
        <v>126</v>
      </c>
    </row>
    <row r="13" spans="1:9" x14ac:dyDescent="0.35">
      <c r="D13" t="s">
        <v>19</v>
      </c>
      <c r="F13" t="s">
        <v>112</v>
      </c>
      <c r="G13" t="s">
        <v>10</v>
      </c>
      <c r="H13" t="s">
        <v>14</v>
      </c>
      <c r="I13" t="s">
        <v>126</v>
      </c>
    </row>
    <row r="14" spans="1:9" x14ac:dyDescent="0.35">
      <c r="D14" t="s">
        <v>21</v>
      </c>
      <c r="F14" t="s">
        <v>113</v>
      </c>
      <c r="G14" t="s">
        <v>10</v>
      </c>
      <c r="H14" t="s">
        <v>15</v>
      </c>
      <c r="I14" t="s">
        <v>126</v>
      </c>
    </row>
    <row r="15" spans="1:9" x14ac:dyDescent="0.35">
      <c r="D15" t="s">
        <v>22</v>
      </c>
      <c r="F15" t="s">
        <v>114</v>
      </c>
      <c r="G15" t="s">
        <v>10</v>
      </c>
      <c r="H15" t="s">
        <v>16</v>
      </c>
      <c r="I15" t="s">
        <v>126</v>
      </c>
    </row>
    <row r="16" spans="1:9" x14ac:dyDescent="0.35">
      <c r="D16" t="s">
        <v>23</v>
      </c>
      <c r="F16" t="s">
        <v>115</v>
      </c>
      <c r="G16" t="s">
        <v>10</v>
      </c>
      <c r="H16" t="s">
        <v>9</v>
      </c>
      <c r="I16" t="s">
        <v>127</v>
      </c>
    </row>
    <row r="17" spans="6:9" x14ac:dyDescent="0.35">
      <c r="F17" t="s">
        <v>116</v>
      </c>
      <c r="G17" t="s">
        <v>10</v>
      </c>
      <c r="H17" t="s">
        <v>17</v>
      </c>
      <c r="I17" t="s">
        <v>127</v>
      </c>
    </row>
    <row r="18" spans="6:9" x14ac:dyDescent="0.35">
      <c r="F18" t="s">
        <v>117</v>
      </c>
      <c r="G18" t="s">
        <v>10</v>
      </c>
      <c r="H18" t="s">
        <v>18</v>
      </c>
      <c r="I18" t="s">
        <v>127</v>
      </c>
    </row>
    <row r="19" spans="6:9" x14ac:dyDescent="0.35">
      <c r="F19" t="s">
        <v>118</v>
      </c>
      <c r="G19" t="s">
        <v>10</v>
      </c>
      <c r="H19" t="s">
        <v>19</v>
      </c>
      <c r="I19" t="s">
        <v>127</v>
      </c>
    </row>
    <row r="20" spans="6:9" x14ac:dyDescent="0.35">
      <c r="F20" t="s">
        <v>119</v>
      </c>
      <c r="G20" t="s">
        <v>20</v>
      </c>
      <c r="H20" t="s">
        <v>21</v>
      </c>
      <c r="I20" t="s">
        <v>125</v>
      </c>
    </row>
    <row r="21" spans="6:9" x14ac:dyDescent="0.35">
      <c r="F21" t="s">
        <v>120</v>
      </c>
      <c r="G21" t="s">
        <v>20</v>
      </c>
      <c r="H21" t="s">
        <v>22</v>
      </c>
      <c r="I21" t="s">
        <v>126</v>
      </c>
    </row>
    <row r="22" spans="6:9" x14ac:dyDescent="0.35">
      <c r="F22" t="s">
        <v>121</v>
      </c>
      <c r="G22" t="s">
        <v>20</v>
      </c>
      <c r="H22" t="s">
        <v>23</v>
      </c>
      <c r="I2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59"/>
  <sheetViews>
    <sheetView topLeftCell="C1" zoomScaleNormal="100" workbookViewId="0">
      <selection activeCell="D11" sqref="D11"/>
    </sheetView>
  </sheetViews>
  <sheetFormatPr defaultColWidth="11" defaultRowHeight="15.5" x14ac:dyDescent="0.35"/>
  <cols>
    <col min="1" max="1" width="0" style="19" hidden="1" customWidth="1"/>
    <col min="2" max="2" width="23.83203125" style="19" hidden="1" customWidth="1"/>
    <col min="3" max="3" width="53.25" style="19" bestFit="1" customWidth="1"/>
    <col min="4" max="4" width="48" style="19" bestFit="1" customWidth="1"/>
    <col min="5" max="5" width="16.75" style="19" customWidth="1"/>
    <col min="6" max="6" width="19.08203125" style="19" customWidth="1"/>
    <col min="7" max="7" width="28.58203125" style="19" customWidth="1"/>
    <col min="8" max="8" width="21.33203125" style="97" hidden="1" customWidth="1"/>
    <col min="9" max="9" width="21.33203125" style="97" customWidth="1"/>
    <col min="10" max="10" width="21.33203125" style="97" hidden="1" customWidth="1"/>
    <col min="11" max="11" width="21.33203125" style="97" customWidth="1"/>
    <col min="12" max="12" width="19.5" style="19" hidden="1" customWidth="1"/>
    <col min="13" max="13" width="22.08203125" style="19" customWidth="1"/>
    <col min="14" max="14" width="12.83203125" style="19" customWidth="1"/>
    <col min="15" max="16" width="13.58203125" style="19" customWidth="1"/>
    <col min="17" max="18" width="15.25" style="19" customWidth="1"/>
    <col min="19" max="19" width="14.58203125" style="19" customWidth="1"/>
    <col min="20" max="20" width="19.33203125" style="19" customWidth="1"/>
    <col min="21" max="21" width="15" style="19" customWidth="1"/>
    <col min="22" max="22" width="10.83203125" style="19" customWidth="1"/>
    <col min="23" max="23" width="18.33203125" style="19" customWidth="1"/>
    <col min="24" max="25" width="13.58203125" style="19" customWidth="1"/>
    <col min="26" max="26" width="15.75" style="19" customWidth="1"/>
    <col min="27" max="27" width="15.25" style="19" customWidth="1"/>
    <col min="28" max="29" width="13.58203125" style="19" customWidth="1"/>
    <col min="30" max="30" width="14.83203125" style="19" customWidth="1"/>
    <col min="31" max="34" width="13.58203125" style="19" customWidth="1"/>
    <col min="35" max="35" width="18.33203125" style="19" customWidth="1"/>
    <col min="36" max="36" width="13.58203125" style="19" customWidth="1"/>
    <col min="37" max="16384" width="11" style="19"/>
  </cols>
  <sheetData>
    <row r="1" spans="1:72" ht="24" thickBot="1" x14ac:dyDescent="0.4">
      <c r="C1" s="37" t="s">
        <v>123</v>
      </c>
    </row>
    <row r="2" spans="1:72" ht="21" customHeight="1" thickBot="1" x14ac:dyDescent="0.4">
      <c r="C2" s="20" t="s">
        <v>42</v>
      </c>
      <c r="D2" s="45" t="s">
        <v>443</v>
      </c>
    </row>
    <row r="3" spans="1:72" ht="16" thickBot="1" x14ac:dyDescent="0.4">
      <c r="H3" s="163">
        <v>0.18</v>
      </c>
      <c r="J3" s="99"/>
      <c r="K3" s="99"/>
      <c r="L3" s="80"/>
      <c r="M3" s="64"/>
      <c r="N3" s="65"/>
      <c r="O3" s="142" t="s">
        <v>56</v>
      </c>
      <c r="P3" s="143"/>
      <c r="Q3" s="143"/>
      <c r="R3" s="143"/>
      <c r="S3" s="143"/>
      <c r="T3" s="144"/>
      <c r="U3" s="142" t="s">
        <v>58</v>
      </c>
      <c r="V3" s="143"/>
      <c r="W3" s="144"/>
      <c r="X3" s="168" t="s">
        <v>59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70"/>
    </row>
    <row r="4" spans="1:72" s="21" customFormat="1" ht="124.5" customHeight="1" thickBot="1" x14ac:dyDescent="0.4">
      <c r="A4" s="81" t="s">
        <v>92</v>
      </c>
      <c r="B4" s="81" t="s">
        <v>100</v>
      </c>
      <c r="C4" s="164" t="s">
        <v>6</v>
      </c>
      <c r="D4" s="171" t="s">
        <v>54</v>
      </c>
      <c r="E4" s="171" t="s">
        <v>25</v>
      </c>
      <c r="F4" s="171" t="s">
        <v>2</v>
      </c>
      <c r="G4" s="172" t="s">
        <v>128</v>
      </c>
      <c r="H4" s="173" t="s">
        <v>45</v>
      </c>
      <c r="I4" s="174" t="s">
        <v>452</v>
      </c>
      <c r="J4" s="173" t="s">
        <v>43</v>
      </c>
      <c r="K4" s="174" t="s">
        <v>453</v>
      </c>
      <c r="L4" s="171" t="s">
        <v>129</v>
      </c>
      <c r="M4" s="171" t="s">
        <v>26</v>
      </c>
      <c r="N4" s="175" t="s">
        <v>50</v>
      </c>
      <c r="O4" s="176" t="s">
        <v>68</v>
      </c>
      <c r="P4" s="176" t="s">
        <v>69</v>
      </c>
      <c r="Q4" s="176" t="s">
        <v>70</v>
      </c>
      <c r="R4" s="177" t="s">
        <v>82</v>
      </c>
      <c r="S4" s="176" t="s">
        <v>71</v>
      </c>
      <c r="T4" s="176" t="s">
        <v>83</v>
      </c>
      <c r="U4" s="177" t="s">
        <v>64</v>
      </c>
      <c r="V4" s="177" t="s">
        <v>66</v>
      </c>
      <c r="W4" s="177" t="s">
        <v>84</v>
      </c>
      <c r="X4" s="178" t="s">
        <v>61</v>
      </c>
      <c r="Y4" s="178" t="s">
        <v>63</v>
      </c>
      <c r="Z4" s="178" t="s">
        <v>85</v>
      </c>
      <c r="AA4" s="178" t="s">
        <v>86</v>
      </c>
      <c r="AB4" s="178" t="s">
        <v>77</v>
      </c>
      <c r="AC4" s="178" t="s">
        <v>78</v>
      </c>
      <c r="AD4" s="178" t="s">
        <v>79</v>
      </c>
      <c r="AE4" s="178" t="s">
        <v>65</v>
      </c>
      <c r="AF4" s="178" t="s">
        <v>87</v>
      </c>
      <c r="AG4" s="179" t="s">
        <v>51</v>
      </c>
      <c r="AH4" s="179" t="s">
        <v>49</v>
      </c>
      <c r="AI4" s="178" t="s">
        <v>88</v>
      </c>
      <c r="AJ4" s="179" t="s">
        <v>0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</row>
    <row r="5" spans="1:72" x14ac:dyDescent="0.35">
      <c r="A5" s="19" t="str">
        <f>$D$2</f>
        <v>Arbet Inc, dba NW Flooring Solutions</v>
      </c>
      <c r="B5" s="19" t="str">
        <f>C5&amp;" "&amp;D5</f>
        <v xml:space="preserve">Homogeneous Sheet Vinyl </v>
      </c>
      <c r="C5" s="165" t="s">
        <v>53</v>
      </c>
      <c r="D5" s="38"/>
      <c r="E5" s="39"/>
      <c r="F5" s="39"/>
      <c r="G5" s="39"/>
      <c r="H5" s="98"/>
      <c r="I5" s="98"/>
      <c r="J5" s="98"/>
      <c r="K5" s="98"/>
      <c r="L5" s="39" t="e">
        <f>SUM(#REF!)</f>
        <v>#REF!</v>
      </c>
      <c r="M5" s="38" t="s">
        <v>37</v>
      </c>
      <c r="N5" s="39"/>
      <c r="O5" s="39"/>
      <c r="P5" s="39"/>
      <c r="Q5" s="39"/>
      <c r="R5" s="39"/>
      <c r="S5" s="39"/>
      <c r="T5" s="39"/>
      <c r="U5" s="39" t="s">
        <v>367</v>
      </c>
      <c r="V5" s="39" t="s">
        <v>368</v>
      </c>
      <c r="W5" s="39" t="s">
        <v>367</v>
      </c>
      <c r="X5" s="29" t="s">
        <v>368</v>
      </c>
      <c r="Y5" s="29" t="s">
        <v>368</v>
      </c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72" x14ac:dyDescent="0.35">
      <c r="A6" s="19" t="str">
        <f>$D$2</f>
        <v>Arbet Inc, dba NW Flooring Solutions</v>
      </c>
      <c r="B6" s="85" t="str">
        <f>C6&amp;" "&amp;D6</f>
        <v xml:space="preserve"> </v>
      </c>
      <c r="C6" s="166"/>
      <c r="D6" s="38"/>
      <c r="E6" s="39" t="s">
        <v>130</v>
      </c>
      <c r="F6" s="39" t="s">
        <v>371</v>
      </c>
      <c r="G6" s="39" t="s">
        <v>388</v>
      </c>
      <c r="H6" s="98">
        <v>3.5</v>
      </c>
      <c r="I6" s="98">
        <f>(H6*$H$3)+H6</f>
        <v>4.13</v>
      </c>
      <c r="J6" s="98">
        <v>8.39</v>
      </c>
      <c r="K6" s="98">
        <f>(J6*$H$3)+J6</f>
        <v>9.9001999999999999</v>
      </c>
      <c r="L6" s="39" t="e">
        <f>SUM(#REF!)</f>
        <v>#REF!</v>
      </c>
      <c r="M6" s="38"/>
      <c r="N6" s="39">
        <v>10</v>
      </c>
      <c r="O6" s="39"/>
      <c r="P6" s="39" t="s">
        <v>367</v>
      </c>
      <c r="Q6" s="39"/>
      <c r="R6" s="39"/>
      <c r="S6" s="39"/>
      <c r="T6" s="39"/>
      <c r="U6" s="39" t="s">
        <v>367</v>
      </c>
      <c r="V6" s="39" t="s">
        <v>368</v>
      </c>
      <c r="W6" s="39" t="s">
        <v>367</v>
      </c>
      <c r="X6" s="29" t="s">
        <v>368</v>
      </c>
      <c r="Y6" s="29" t="s">
        <v>368</v>
      </c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72" x14ac:dyDescent="0.35">
      <c r="A7" s="19" t="str">
        <f>$D$2</f>
        <v>Arbet Inc, dba NW Flooring Solutions</v>
      </c>
      <c r="B7" s="85" t="str">
        <f>C7&amp;" "&amp;D7</f>
        <v xml:space="preserve"> </v>
      </c>
      <c r="C7" s="166"/>
      <c r="D7" s="38"/>
      <c r="E7" s="39"/>
      <c r="F7" s="39"/>
      <c r="G7" s="39"/>
      <c r="H7" s="98"/>
      <c r="I7" s="98">
        <f t="shared" ref="I7:I41" si="0">(H7*$H$3)+H7</f>
        <v>0</v>
      </c>
      <c r="J7" s="98"/>
      <c r="K7" s="98"/>
      <c r="L7" s="39" t="e">
        <f>SUM(#REF!)</f>
        <v>#REF!</v>
      </c>
      <c r="M7" s="38"/>
      <c r="N7" s="39"/>
      <c r="O7" s="39"/>
      <c r="P7" s="39" t="s">
        <v>367</v>
      </c>
      <c r="Q7" s="39"/>
      <c r="R7" s="39"/>
      <c r="S7" s="39"/>
      <c r="T7" s="39"/>
      <c r="U7" s="39" t="s">
        <v>367</v>
      </c>
      <c r="V7" s="39" t="s">
        <v>368</v>
      </c>
      <c r="W7" s="39" t="s">
        <v>367</v>
      </c>
      <c r="X7" s="29" t="s">
        <v>368</v>
      </c>
      <c r="Y7" s="29" t="s">
        <v>368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72" x14ac:dyDescent="0.35">
      <c r="A8" s="19" t="str">
        <f t="shared" ref="A8:A49" si="1">$D$2</f>
        <v>Arbet Inc, dba NW Flooring Solutions</v>
      </c>
      <c r="B8" s="19" t="str">
        <f t="shared" ref="B8:B49" si="2">C8&amp;" "&amp;D8</f>
        <v>Heterogeneous Sheet Vinyl 5 Year Commercial Warranty</v>
      </c>
      <c r="C8" s="166" t="s">
        <v>55</v>
      </c>
      <c r="D8" s="38" t="s">
        <v>29</v>
      </c>
      <c r="E8" s="39"/>
      <c r="F8" s="39"/>
      <c r="G8" s="39"/>
      <c r="H8" s="98"/>
      <c r="I8" s="98">
        <f t="shared" si="0"/>
        <v>0</v>
      </c>
      <c r="J8" s="98"/>
      <c r="K8" s="98"/>
      <c r="L8" s="39" t="e">
        <f>SUM(#REF!)</f>
        <v>#REF!</v>
      </c>
      <c r="M8" s="38" t="s">
        <v>37</v>
      </c>
      <c r="N8" s="39"/>
      <c r="O8" s="39"/>
      <c r="P8" s="39" t="s">
        <v>367</v>
      </c>
      <c r="Q8" s="39"/>
      <c r="R8" s="39"/>
      <c r="S8" s="39"/>
      <c r="T8" s="39"/>
      <c r="U8" s="39" t="s">
        <v>367</v>
      </c>
      <c r="V8" s="39" t="s">
        <v>368</v>
      </c>
      <c r="W8" s="39" t="s">
        <v>367</v>
      </c>
      <c r="X8" s="29" t="s">
        <v>368</v>
      </c>
      <c r="Y8" s="29" t="s">
        <v>368</v>
      </c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72" x14ac:dyDescent="0.35">
      <c r="A9" s="19" t="str">
        <f>$D$2</f>
        <v>Arbet Inc, dba NW Flooring Solutions</v>
      </c>
      <c r="B9" s="85" t="str">
        <f>C9&amp;" "&amp;D9</f>
        <v xml:space="preserve"> </v>
      </c>
      <c r="C9" s="166"/>
      <c r="D9" s="38"/>
      <c r="E9" s="39" t="s">
        <v>130</v>
      </c>
      <c r="F9" s="39" t="s">
        <v>372</v>
      </c>
      <c r="G9" s="39" t="s">
        <v>387</v>
      </c>
      <c r="H9" s="98">
        <v>1.88</v>
      </c>
      <c r="I9" s="98">
        <f t="shared" si="0"/>
        <v>2.2183999999999999</v>
      </c>
      <c r="J9" s="98">
        <v>6.77</v>
      </c>
      <c r="K9" s="98">
        <f t="shared" ref="K7:K41" si="3">(J9*$H$3)+J9</f>
        <v>7.9885999999999999</v>
      </c>
      <c r="L9" s="39" t="e">
        <f>SUM(#REF!)</f>
        <v>#REF!</v>
      </c>
      <c r="M9" s="38"/>
      <c r="N9" s="39">
        <v>10</v>
      </c>
      <c r="O9" s="39"/>
      <c r="P9" s="39" t="s">
        <v>367</v>
      </c>
      <c r="Q9" s="39"/>
      <c r="R9" s="39"/>
      <c r="S9" s="39"/>
      <c r="T9" s="39"/>
      <c r="U9" s="39" t="s">
        <v>367</v>
      </c>
      <c r="V9" s="39" t="s">
        <v>368</v>
      </c>
      <c r="W9" s="39" t="s">
        <v>367</v>
      </c>
      <c r="X9" s="29" t="s">
        <v>368</v>
      </c>
      <c r="Y9" s="29" t="s">
        <v>368</v>
      </c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72" x14ac:dyDescent="0.35">
      <c r="A10" s="19" t="str">
        <f>$D$2</f>
        <v>Arbet Inc, dba NW Flooring Solutions</v>
      </c>
      <c r="B10" s="85" t="str">
        <f>C10&amp;" "&amp;D10</f>
        <v xml:space="preserve"> </v>
      </c>
      <c r="C10" s="166"/>
      <c r="D10" s="38"/>
      <c r="E10" s="39" t="s">
        <v>130</v>
      </c>
      <c r="F10" s="39" t="s">
        <v>373</v>
      </c>
      <c r="G10" s="39" t="s">
        <v>384</v>
      </c>
      <c r="H10" s="98">
        <v>1.45</v>
      </c>
      <c r="I10" s="98">
        <f t="shared" si="0"/>
        <v>1.7109999999999999</v>
      </c>
      <c r="J10" s="98">
        <v>6.34</v>
      </c>
      <c r="K10" s="98">
        <f t="shared" si="3"/>
        <v>7.4811999999999994</v>
      </c>
      <c r="L10" s="39" t="e">
        <f>SUM(#REF!)</f>
        <v>#REF!</v>
      </c>
      <c r="M10" s="38"/>
      <c r="N10" s="39">
        <v>10</v>
      </c>
      <c r="O10" s="39"/>
      <c r="P10" s="39" t="s">
        <v>367</v>
      </c>
      <c r="Q10" s="39"/>
      <c r="R10" s="39"/>
      <c r="S10" s="39"/>
      <c r="T10" s="39"/>
      <c r="U10" s="39" t="s">
        <v>367</v>
      </c>
      <c r="V10" s="39" t="s">
        <v>368</v>
      </c>
      <c r="W10" s="39" t="s">
        <v>367</v>
      </c>
      <c r="X10" s="29" t="s">
        <v>368</v>
      </c>
      <c r="Y10" s="29" t="s">
        <v>368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72" x14ac:dyDescent="0.35">
      <c r="A11" s="19" t="str">
        <f>$D$2</f>
        <v>Arbet Inc, dba NW Flooring Solutions</v>
      </c>
      <c r="B11" s="85" t="str">
        <f>C11&amp;" "&amp;D11</f>
        <v xml:space="preserve"> </v>
      </c>
      <c r="C11" s="166"/>
      <c r="D11" s="38"/>
      <c r="E11" s="39" t="s">
        <v>130</v>
      </c>
      <c r="F11" s="39" t="s">
        <v>374</v>
      </c>
      <c r="G11" s="39" t="s">
        <v>385</v>
      </c>
      <c r="H11" s="98">
        <v>1.45</v>
      </c>
      <c r="I11" s="98">
        <f t="shared" si="0"/>
        <v>1.7109999999999999</v>
      </c>
      <c r="J11" s="98">
        <v>6.34</v>
      </c>
      <c r="K11" s="98">
        <f t="shared" si="3"/>
        <v>7.4811999999999994</v>
      </c>
      <c r="L11" s="39" t="e">
        <f>SUM(#REF!)</f>
        <v>#REF!</v>
      </c>
      <c r="M11" s="38"/>
      <c r="N11" s="39">
        <v>10</v>
      </c>
      <c r="O11" s="39"/>
      <c r="P11" s="39" t="s">
        <v>367</v>
      </c>
      <c r="Q11" s="39"/>
      <c r="R11" s="39"/>
      <c r="S11" s="39"/>
      <c r="T11" s="39"/>
      <c r="U11" s="39" t="s">
        <v>367</v>
      </c>
      <c r="V11" s="39" t="s">
        <v>368</v>
      </c>
      <c r="W11" s="39" t="s">
        <v>367</v>
      </c>
      <c r="X11" s="29" t="s">
        <v>368</v>
      </c>
      <c r="Y11" s="29" t="s">
        <v>368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72" x14ac:dyDescent="0.35">
      <c r="A12" s="19" t="str">
        <f>$D$2</f>
        <v>Arbet Inc, dba NW Flooring Solutions</v>
      </c>
      <c r="B12" s="85" t="str">
        <f>C12&amp;" "&amp;D12</f>
        <v xml:space="preserve"> </v>
      </c>
      <c r="C12" s="166"/>
      <c r="D12" s="38"/>
      <c r="E12" s="39" t="s">
        <v>130</v>
      </c>
      <c r="F12" s="39" t="s">
        <v>375</v>
      </c>
      <c r="G12" s="39" t="s">
        <v>386</v>
      </c>
      <c r="H12" s="98">
        <v>1.45</v>
      </c>
      <c r="I12" s="98">
        <f t="shared" si="0"/>
        <v>1.7109999999999999</v>
      </c>
      <c r="J12" s="98">
        <v>6.34</v>
      </c>
      <c r="K12" s="98">
        <f t="shared" si="3"/>
        <v>7.4811999999999994</v>
      </c>
      <c r="L12" s="39" t="e">
        <f>SUM(#REF!)</f>
        <v>#REF!</v>
      </c>
      <c r="M12" s="38"/>
      <c r="N12" s="39">
        <v>10</v>
      </c>
      <c r="O12" s="39"/>
      <c r="P12" s="39" t="s">
        <v>367</v>
      </c>
      <c r="Q12" s="39"/>
      <c r="R12" s="39"/>
      <c r="S12" s="39"/>
      <c r="T12" s="39"/>
      <c r="U12" s="39" t="s">
        <v>367</v>
      </c>
      <c r="V12" s="39" t="s">
        <v>368</v>
      </c>
      <c r="W12" s="39" t="s">
        <v>367</v>
      </c>
      <c r="X12" s="29" t="s">
        <v>368</v>
      </c>
      <c r="Y12" s="29" t="s">
        <v>368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72" x14ac:dyDescent="0.35">
      <c r="A13" s="19" t="str">
        <f>$D$2</f>
        <v>Arbet Inc, dba NW Flooring Solutions</v>
      </c>
      <c r="B13" s="85" t="str">
        <f>C13&amp;" "&amp;D13</f>
        <v xml:space="preserve"> </v>
      </c>
      <c r="C13" s="166"/>
      <c r="D13" s="38"/>
      <c r="E13" s="39"/>
      <c r="F13" s="39"/>
      <c r="G13" s="39"/>
      <c r="H13" s="98"/>
      <c r="I13" s="98">
        <f t="shared" si="0"/>
        <v>0</v>
      </c>
      <c r="J13" s="98"/>
      <c r="K13" s="98">
        <f t="shared" si="3"/>
        <v>0</v>
      </c>
      <c r="L13" s="39" t="e">
        <f>SUM(#REF!)</f>
        <v>#REF!</v>
      </c>
      <c r="M13" s="38"/>
      <c r="N13" s="39"/>
      <c r="O13" s="39"/>
      <c r="P13" s="39" t="s">
        <v>367</v>
      </c>
      <c r="Q13" s="39"/>
      <c r="R13" s="39"/>
      <c r="S13" s="39"/>
      <c r="T13" s="39"/>
      <c r="U13" s="39" t="s">
        <v>367</v>
      </c>
      <c r="V13" s="39" t="s">
        <v>368</v>
      </c>
      <c r="W13" s="39" t="s">
        <v>367</v>
      </c>
      <c r="X13" s="29" t="s">
        <v>368</v>
      </c>
      <c r="Y13" s="29" t="s">
        <v>368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72" x14ac:dyDescent="0.35">
      <c r="A14" s="19" t="str">
        <f t="shared" si="1"/>
        <v>Arbet Inc, dba NW Flooring Solutions</v>
      </c>
      <c r="B14" s="19" t="str">
        <f t="shared" si="2"/>
        <v>Heterogeneous Sheet Vinyl 20 Mil Wear Layer - 7 Year Commercial Warranty</v>
      </c>
      <c r="C14" s="166" t="s">
        <v>55</v>
      </c>
      <c r="D14" s="38" t="s">
        <v>30</v>
      </c>
      <c r="E14" s="39"/>
      <c r="F14" s="39"/>
      <c r="G14" s="39"/>
      <c r="H14" s="98"/>
      <c r="I14" s="98">
        <f t="shared" si="0"/>
        <v>0</v>
      </c>
      <c r="J14" s="98"/>
      <c r="K14" s="98">
        <f t="shared" si="3"/>
        <v>0</v>
      </c>
      <c r="L14" s="39" t="e">
        <f>SUM(#REF!)</f>
        <v>#REF!</v>
      </c>
      <c r="M14" s="38" t="s">
        <v>37</v>
      </c>
      <c r="N14" s="39"/>
      <c r="O14" s="39"/>
      <c r="P14" s="39" t="s">
        <v>367</v>
      </c>
      <c r="Q14" s="39"/>
      <c r="R14" s="39"/>
      <c r="S14" s="39"/>
      <c r="T14" s="39"/>
      <c r="U14" s="39" t="s">
        <v>367</v>
      </c>
      <c r="V14" s="39" t="s">
        <v>368</v>
      </c>
      <c r="W14" s="39" t="s">
        <v>367</v>
      </c>
      <c r="X14" s="29" t="s">
        <v>368</v>
      </c>
      <c r="Y14" s="29" t="s">
        <v>368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72" x14ac:dyDescent="0.35">
      <c r="A15" s="19" t="str">
        <f>$D$2</f>
        <v>Arbet Inc, dba NW Flooring Solutions</v>
      </c>
      <c r="B15" s="85" t="str">
        <f>C15&amp;" "&amp;D15</f>
        <v xml:space="preserve"> </v>
      </c>
      <c r="C15" s="166"/>
      <c r="D15" s="38"/>
      <c r="E15" s="39" t="s">
        <v>130</v>
      </c>
      <c r="F15" s="39" t="s">
        <v>376</v>
      </c>
      <c r="G15" s="39" t="s">
        <v>383</v>
      </c>
      <c r="H15" s="98">
        <v>2.8200000000000003</v>
      </c>
      <c r="I15" s="98">
        <f t="shared" si="0"/>
        <v>3.3276000000000003</v>
      </c>
      <c r="J15" s="98">
        <v>7.71</v>
      </c>
      <c r="K15" s="98">
        <f t="shared" si="3"/>
        <v>9.0977999999999994</v>
      </c>
      <c r="L15" s="39" t="e">
        <f>SUM(#REF!)</f>
        <v>#REF!</v>
      </c>
      <c r="M15" s="38"/>
      <c r="N15" s="39">
        <v>10</v>
      </c>
      <c r="O15" s="39"/>
      <c r="P15" s="39" t="s">
        <v>367</v>
      </c>
      <c r="Q15" s="39"/>
      <c r="R15" s="39"/>
      <c r="S15" s="39"/>
      <c r="T15" s="39"/>
      <c r="U15" s="39" t="s">
        <v>367</v>
      </c>
      <c r="V15" s="39" t="s">
        <v>368</v>
      </c>
      <c r="W15" s="39" t="s">
        <v>367</v>
      </c>
      <c r="X15" s="29" t="s">
        <v>368</v>
      </c>
      <c r="Y15" s="29" t="s">
        <v>368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72" x14ac:dyDescent="0.35">
      <c r="A16" s="19" t="str">
        <f>$D$2</f>
        <v>Arbet Inc, dba NW Flooring Solutions</v>
      </c>
      <c r="B16" s="85" t="str">
        <f>C16&amp;" "&amp;D16</f>
        <v xml:space="preserve"> </v>
      </c>
      <c r="C16" s="166"/>
      <c r="D16" s="38"/>
      <c r="E16" s="39" t="s">
        <v>130</v>
      </c>
      <c r="F16" s="39" t="s">
        <v>377</v>
      </c>
      <c r="G16" s="39" t="s">
        <v>382</v>
      </c>
      <c r="H16" s="98">
        <v>2.8200000000000003</v>
      </c>
      <c r="I16" s="98">
        <f t="shared" si="0"/>
        <v>3.3276000000000003</v>
      </c>
      <c r="J16" s="98">
        <v>7.71</v>
      </c>
      <c r="K16" s="98">
        <f t="shared" si="3"/>
        <v>9.0977999999999994</v>
      </c>
      <c r="L16" s="39" t="e">
        <f>SUM(#REF!)</f>
        <v>#REF!</v>
      </c>
      <c r="M16" s="38"/>
      <c r="N16" s="39">
        <v>10</v>
      </c>
      <c r="O16" s="39"/>
      <c r="P16" s="39" t="s">
        <v>367</v>
      </c>
      <c r="Q16" s="39"/>
      <c r="R16" s="39"/>
      <c r="S16" s="39"/>
      <c r="T16" s="39"/>
      <c r="U16" s="39" t="s">
        <v>367</v>
      </c>
      <c r="V16" s="39" t="s">
        <v>368</v>
      </c>
      <c r="W16" s="39" t="s">
        <v>367</v>
      </c>
      <c r="X16" s="29" t="s">
        <v>368</v>
      </c>
      <c r="Y16" s="29" t="s">
        <v>368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x14ac:dyDescent="0.35">
      <c r="A17" s="19" t="str">
        <f>$D$2</f>
        <v>Arbet Inc, dba NW Flooring Solutions</v>
      </c>
      <c r="B17" s="85" t="str">
        <f>C17&amp;" "&amp;D17</f>
        <v xml:space="preserve"> </v>
      </c>
      <c r="C17" s="166"/>
      <c r="D17" s="38"/>
      <c r="E17" s="39" t="s">
        <v>130</v>
      </c>
      <c r="F17" s="39" t="s">
        <v>378</v>
      </c>
      <c r="G17" s="39" t="s">
        <v>381</v>
      </c>
      <c r="H17" s="98">
        <v>2.8200000000000003</v>
      </c>
      <c r="I17" s="98">
        <f t="shared" si="0"/>
        <v>3.3276000000000003</v>
      </c>
      <c r="J17" s="98">
        <v>7.71</v>
      </c>
      <c r="K17" s="98">
        <f t="shared" si="3"/>
        <v>9.0977999999999994</v>
      </c>
      <c r="L17" s="39" t="e">
        <f>SUM(#REF!)</f>
        <v>#REF!</v>
      </c>
      <c r="M17" s="38"/>
      <c r="N17" s="39">
        <v>10</v>
      </c>
      <c r="O17" s="39"/>
      <c r="P17" s="39" t="s">
        <v>367</v>
      </c>
      <c r="Q17" s="39"/>
      <c r="R17" s="39"/>
      <c r="S17" s="39"/>
      <c r="T17" s="39"/>
      <c r="U17" s="39" t="s">
        <v>367</v>
      </c>
      <c r="V17" s="39" t="s">
        <v>368</v>
      </c>
      <c r="W17" s="39" t="s">
        <v>367</v>
      </c>
      <c r="X17" s="29" t="s">
        <v>368</v>
      </c>
      <c r="Y17" s="29" t="s">
        <v>368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x14ac:dyDescent="0.35">
      <c r="A18" s="19" t="str">
        <f>$D$2</f>
        <v>Arbet Inc, dba NW Flooring Solutions</v>
      </c>
      <c r="B18" s="85" t="str">
        <f>C18&amp;" "&amp;D18</f>
        <v xml:space="preserve"> </v>
      </c>
      <c r="C18" s="166"/>
      <c r="D18" s="38"/>
      <c r="E18" s="39" t="s">
        <v>130</v>
      </c>
      <c r="F18" s="39" t="s">
        <v>379</v>
      </c>
      <c r="G18" s="39" t="s">
        <v>380</v>
      </c>
      <c r="H18" s="98">
        <v>2.8200000000000003</v>
      </c>
      <c r="I18" s="98">
        <f t="shared" si="0"/>
        <v>3.3276000000000003</v>
      </c>
      <c r="J18" s="98">
        <v>7.71</v>
      </c>
      <c r="K18" s="98">
        <f t="shared" si="3"/>
        <v>9.0977999999999994</v>
      </c>
      <c r="L18" s="39" t="e">
        <f>SUM(#REF!)</f>
        <v>#REF!</v>
      </c>
      <c r="M18" s="38"/>
      <c r="N18" s="39">
        <v>10</v>
      </c>
      <c r="O18" s="39"/>
      <c r="P18" s="39" t="s">
        <v>367</v>
      </c>
      <c r="Q18" s="39"/>
      <c r="R18" s="39"/>
      <c r="S18" s="39"/>
      <c r="T18" s="39"/>
      <c r="U18" s="39" t="s">
        <v>367</v>
      </c>
      <c r="V18" s="39" t="s">
        <v>368</v>
      </c>
      <c r="W18" s="39" t="s">
        <v>367</v>
      </c>
      <c r="X18" s="29" t="s">
        <v>368</v>
      </c>
      <c r="Y18" s="29" t="s">
        <v>368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x14ac:dyDescent="0.35">
      <c r="A19" s="19" t="str">
        <f t="shared" si="1"/>
        <v>Arbet Inc, dba NW Flooring Solutions</v>
      </c>
      <c r="B19" s="19" t="str">
        <f t="shared" si="2"/>
        <v xml:space="preserve">Sheet Linoleum </v>
      </c>
      <c r="C19" s="166" t="s">
        <v>28</v>
      </c>
      <c r="D19" s="38"/>
      <c r="E19" s="39"/>
      <c r="F19" s="39"/>
      <c r="G19" s="39"/>
      <c r="H19" s="98"/>
      <c r="I19" s="98">
        <f t="shared" si="0"/>
        <v>0</v>
      </c>
      <c r="J19" s="98"/>
      <c r="K19" s="98"/>
      <c r="L19" s="39" t="e">
        <f>SUM(#REF!)</f>
        <v>#REF!</v>
      </c>
      <c r="M19" s="38" t="s">
        <v>37</v>
      </c>
      <c r="N19" s="39"/>
      <c r="O19" s="39"/>
      <c r="P19" s="39" t="s">
        <v>367</v>
      </c>
      <c r="Q19" s="39"/>
      <c r="R19" s="39"/>
      <c r="S19" s="39"/>
      <c r="T19" s="39"/>
      <c r="U19" s="39" t="s">
        <v>367</v>
      </c>
      <c r="V19" s="39" t="s">
        <v>368</v>
      </c>
      <c r="W19" s="39" t="s">
        <v>367</v>
      </c>
      <c r="X19" s="29" t="s">
        <v>368</v>
      </c>
      <c r="Y19" s="29" t="s">
        <v>368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x14ac:dyDescent="0.35">
      <c r="A20" s="19" t="str">
        <f>$D$2</f>
        <v>Arbet Inc, dba NW Flooring Solutions</v>
      </c>
      <c r="B20" s="85" t="str">
        <f>C20&amp;" "&amp;D20</f>
        <v xml:space="preserve"> </v>
      </c>
      <c r="C20" s="166"/>
      <c r="D20" s="38"/>
      <c r="E20" s="39"/>
      <c r="F20" s="39"/>
      <c r="G20" s="39"/>
      <c r="H20" s="98"/>
      <c r="I20" s="98">
        <f t="shared" si="0"/>
        <v>0</v>
      </c>
      <c r="J20" s="98"/>
      <c r="K20" s="98"/>
      <c r="L20" s="39" t="e">
        <f>SUM(#REF!)</f>
        <v>#REF!</v>
      </c>
      <c r="M20" s="38"/>
      <c r="N20" s="39"/>
      <c r="O20" s="39"/>
      <c r="P20" s="39" t="s">
        <v>367</v>
      </c>
      <c r="Q20" s="39"/>
      <c r="R20" s="39"/>
      <c r="S20" s="39"/>
      <c r="T20" s="39"/>
      <c r="U20" s="39" t="s">
        <v>367</v>
      </c>
      <c r="V20" s="39" t="s">
        <v>368</v>
      </c>
      <c r="W20" s="39" t="s">
        <v>367</v>
      </c>
      <c r="X20" s="29" t="s">
        <v>368</v>
      </c>
      <c r="Y20" s="29" t="s">
        <v>368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x14ac:dyDescent="0.35">
      <c r="A21" s="19" t="str">
        <f t="shared" si="1"/>
        <v>Arbet Inc, dba NW Flooring Solutions</v>
      </c>
      <c r="B21" s="19" t="str">
        <f t="shared" si="2"/>
        <v>Solid Vinyl Tile/Luxury Vinyl Tile (LVT)/Luxury Vinyl Plank (LVP)  LVP - 20 Mil Wear Layer - 10 Year Commercial Warranty</v>
      </c>
      <c r="C21" s="166" t="s">
        <v>31</v>
      </c>
      <c r="D21" s="38" t="s">
        <v>32</v>
      </c>
      <c r="E21" s="39"/>
      <c r="F21" s="39"/>
      <c r="G21" s="39"/>
      <c r="H21" s="98"/>
      <c r="I21" s="98">
        <f t="shared" si="0"/>
        <v>0</v>
      </c>
      <c r="J21" s="98"/>
      <c r="K21" s="98"/>
      <c r="L21" s="39" t="e">
        <f>SUM(#REF!)</f>
        <v>#REF!</v>
      </c>
      <c r="M21" s="38" t="s">
        <v>37</v>
      </c>
      <c r="N21" s="39"/>
      <c r="O21" s="39"/>
      <c r="P21" s="39" t="s">
        <v>367</v>
      </c>
      <c r="Q21" s="39"/>
      <c r="R21" s="39"/>
      <c r="S21" s="39"/>
      <c r="T21" s="39"/>
      <c r="U21" s="39" t="s">
        <v>367</v>
      </c>
      <c r="V21" s="39" t="s">
        <v>368</v>
      </c>
      <c r="W21" s="39" t="s">
        <v>367</v>
      </c>
      <c r="X21" s="29" t="s">
        <v>368</v>
      </c>
      <c r="Y21" s="29" t="s">
        <v>368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x14ac:dyDescent="0.35">
      <c r="A22" s="19" t="str">
        <f t="shared" ref="A22:A35" si="4">$D$2</f>
        <v>Arbet Inc, dba NW Flooring Solutions</v>
      </c>
      <c r="B22" s="85" t="str">
        <f t="shared" ref="B22:B35" si="5">C22&amp;" "&amp;D22</f>
        <v xml:space="preserve"> </v>
      </c>
      <c r="C22" s="166"/>
      <c r="D22" s="38"/>
      <c r="E22" s="39" t="s">
        <v>130</v>
      </c>
      <c r="F22" s="39" t="s">
        <v>422</v>
      </c>
      <c r="G22" s="39" t="s">
        <v>425</v>
      </c>
      <c r="H22" s="98">
        <v>3.69</v>
      </c>
      <c r="I22" s="98">
        <f t="shared" si="0"/>
        <v>4.3541999999999996</v>
      </c>
      <c r="J22" s="98">
        <v>7.93</v>
      </c>
      <c r="K22" s="98">
        <f t="shared" si="3"/>
        <v>9.3574000000000002</v>
      </c>
      <c r="L22" s="39" t="e">
        <f>SUM(#REF!)</f>
        <v>#REF!</v>
      </c>
      <c r="M22" s="38"/>
      <c r="N22" s="39">
        <v>20</v>
      </c>
      <c r="O22" s="39"/>
      <c r="P22" s="39" t="s">
        <v>367</v>
      </c>
      <c r="Q22" s="39"/>
      <c r="R22" s="39"/>
      <c r="S22" s="39"/>
      <c r="T22" s="39"/>
      <c r="U22" s="39" t="s">
        <v>367</v>
      </c>
      <c r="V22" s="39" t="s">
        <v>367</v>
      </c>
      <c r="W22" s="39" t="s">
        <v>367</v>
      </c>
      <c r="X22" s="29" t="s">
        <v>368</v>
      </c>
      <c r="Y22" s="29" t="s">
        <v>368</v>
      </c>
      <c r="Z22" s="29" t="s">
        <v>367</v>
      </c>
      <c r="AA22" s="29" t="s">
        <v>367</v>
      </c>
      <c r="AB22" s="29" t="s">
        <v>367</v>
      </c>
      <c r="AC22" s="29" t="s">
        <v>367</v>
      </c>
      <c r="AD22" s="29" t="s">
        <v>367</v>
      </c>
      <c r="AE22" s="29" t="s">
        <v>367</v>
      </c>
      <c r="AF22" s="29" t="s">
        <v>367</v>
      </c>
      <c r="AG22" s="29"/>
      <c r="AH22" s="29"/>
      <c r="AI22" s="29"/>
      <c r="AJ22" s="29"/>
    </row>
    <row r="23" spans="1:36" x14ac:dyDescent="0.35">
      <c r="A23" s="19" t="str">
        <f t="shared" si="4"/>
        <v>Arbet Inc, dba NW Flooring Solutions</v>
      </c>
      <c r="B23" s="85" t="str">
        <f t="shared" si="5"/>
        <v xml:space="preserve"> </v>
      </c>
      <c r="C23" s="166"/>
      <c r="D23" s="38"/>
      <c r="E23" s="39" t="s">
        <v>130</v>
      </c>
      <c r="F23" s="39" t="s">
        <v>423</v>
      </c>
      <c r="G23" s="39" t="s">
        <v>426</v>
      </c>
      <c r="H23" s="98">
        <v>3.69</v>
      </c>
      <c r="I23" s="98">
        <f t="shared" si="0"/>
        <v>4.3541999999999996</v>
      </c>
      <c r="J23" s="98">
        <v>7.93</v>
      </c>
      <c r="K23" s="98">
        <f t="shared" si="3"/>
        <v>9.3574000000000002</v>
      </c>
      <c r="L23" s="39" t="e">
        <f>SUM(#REF!)</f>
        <v>#REF!</v>
      </c>
      <c r="M23" s="38"/>
      <c r="N23" s="39">
        <v>20</v>
      </c>
      <c r="O23" s="39"/>
      <c r="P23" s="39" t="s">
        <v>367</v>
      </c>
      <c r="Q23" s="39"/>
      <c r="R23" s="39"/>
      <c r="S23" s="39"/>
      <c r="T23" s="39"/>
      <c r="U23" s="39" t="s">
        <v>367</v>
      </c>
      <c r="V23" s="39" t="s">
        <v>367</v>
      </c>
      <c r="W23" s="39" t="s">
        <v>367</v>
      </c>
      <c r="X23" s="29" t="s">
        <v>368</v>
      </c>
      <c r="Y23" s="29" t="s">
        <v>368</v>
      </c>
      <c r="Z23" s="29" t="s">
        <v>367</v>
      </c>
      <c r="AA23" s="29" t="s">
        <v>367</v>
      </c>
      <c r="AB23" s="29" t="s">
        <v>367</v>
      </c>
      <c r="AC23" s="29" t="s">
        <v>367</v>
      </c>
      <c r="AD23" s="29" t="s">
        <v>367</v>
      </c>
      <c r="AE23" s="29" t="s">
        <v>367</v>
      </c>
      <c r="AF23" s="29" t="s">
        <v>367</v>
      </c>
      <c r="AG23" s="29"/>
      <c r="AH23" s="29"/>
      <c r="AI23" s="29"/>
      <c r="AJ23" s="29"/>
    </row>
    <row r="24" spans="1:36" x14ac:dyDescent="0.35">
      <c r="A24" s="19" t="str">
        <f t="shared" si="4"/>
        <v>Arbet Inc, dba NW Flooring Solutions</v>
      </c>
      <c r="B24" s="85" t="str">
        <f t="shared" si="5"/>
        <v xml:space="preserve"> </v>
      </c>
      <c r="C24" s="166"/>
      <c r="D24" s="38"/>
      <c r="E24" s="39" t="s">
        <v>130</v>
      </c>
      <c r="F24" s="39" t="s">
        <v>424</v>
      </c>
      <c r="G24" s="39" t="s">
        <v>427</v>
      </c>
      <c r="H24" s="98">
        <v>3.69</v>
      </c>
      <c r="I24" s="98">
        <f t="shared" si="0"/>
        <v>4.3541999999999996</v>
      </c>
      <c r="J24" s="98">
        <v>7.93</v>
      </c>
      <c r="K24" s="98">
        <f t="shared" si="3"/>
        <v>9.3574000000000002</v>
      </c>
      <c r="L24" s="39" t="e">
        <f>SUM(#REF!)</f>
        <v>#REF!</v>
      </c>
      <c r="M24" s="38"/>
      <c r="N24" s="39">
        <v>20</v>
      </c>
      <c r="O24" s="39"/>
      <c r="P24" s="39" t="s">
        <v>367</v>
      </c>
      <c r="Q24" s="39"/>
      <c r="R24" s="39"/>
      <c r="S24" s="39"/>
      <c r="T24" s="39"/>
      <c r="U24" s="39" t="s">
        <v>367</v>
      </c>
      <c r="V24" s="39" t="s">
        <v>367</v>
      </c>
      <c r="W24" s="39" t="s">
        <v>367</v>
      </c>
      <c r="X24" s="29" t="s">
        <v>368</v>
      </c>
      <c r="Y24" s="29" t="s">
        <v>368</v>
      </c>
      <c r="Z24" s="29" t="s">
        <v>367</v>
      </c>
      <c r="AA24" s="29" t="s">
        <v>367</v>
      </c>
      <c r="AB24" s="29" t="s">
        <v>367</v>
      </c>
      <c r="AC24" s="29" t="s">
        <v>367</v>
      </c>
      <c r="AD24" s="29" t="s">
        <v>367</v>
      </c>
      <c r="AE24" s="29" t="s">
        <v>367</v>
      </c>
      <c r="AF24" s="29" t="s">
        <v>367</v>
      </c>
      <c r="AG24" s="29"/>
      <c r="AH24" s="29"/>
      <c r="AI24" s="29"/>
      <c r="AJ24" s="29"/>
    </row>
    <row r="25" spans="1:36" x14ac:dyDescent="0.35">
      <c r="A25" s="19" t="str">
        <f t="shared" si="4"/>
        <v>Arbet Inc, dba NW Flooring Solutions</v>
      </c>
      <c r="B25" s="85" t="str">
        <f t="shared" si="5"/>
        <v xml:space="preserve"> </v>
      </c>
      <c r="C25" s="166"/>
      <c r="D25" s="38"/>
      <c r="E25" s="39" t="s">
        <v>130</v>
      </c>
      <c r="F25" s="39" t="s">
        <v>397</v>
      </c>
      <c r="G25" s="39" t="s">
        <v>399</v>
      </c>
      <c r="H25" s="98">
        <v>1.69</v>
      </c>
      <c r="I25" s="98">
        <f t="shared" si="0"/>
        <v>1.9942</v>
      </c>
      <c r="J25" s="98">
        <v>5.93</v>
      </c>
      <c r="K25" s="98">
        <f t="shared" si="3"/>
        <v>6.9973999999999998</v>
      </c>
      <c r="L25" s="39" t="e">
        <f>SUM(#REF!)</f>
        <v>#REF!</v>
      </c>
      <c r="M25" s="38"/>
      <c r="N25" s="39">
        <v>15</v>
      </c>
      <c r="O25" s="39"/>
      <c r="P25" s="39"/>
      <c r="Q25" s="39"/>
      <c r="R25" s="39"/>
      <c r="S25" s="39"/>
      <c r="T25" s="39"/>
      <c r="U25" s="39" t="s">
        <v>367</v>
      </c>
      <c r="V25" s="39" t="s">
        <v>368</v>
      </c>
      <c r="W25" s="39" t="s">
        <v>367</v>
      </c>
      <c r="X25" s="29" t="s">
        <v>368</v>
      </c>
      <c r="Y25" s="29" t="s">
        <v>368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x14ac:dyDescent="0.35">
      <c r="A26" s="19" t="str">
        <f t="shared" si="4"/>
        <v>Arbet Inc, dba NW Flooring Solutions</v>
      </c>
      <c r="B26" s="85" t="str">
        <f t="shared" si="5"/>
        <v xml:space="preserve"> </v>
      </c>
      <c r="C26" s="166"/>
      <c r="D26" s="38"/>
      <c r="E26" s="39" t="s">
        <v>130</v>
      </c>
      <c r="F26" s="39" t="s">
        <v>398</v>
      </c>
      <c r="G26" s="39" t="s">
        <v>400</v>
      </c>
      <c r="H26" s="98">
        <v>1.69</v>
      </c>
      <c r="I26" s="98">
        <f t="shared" si="0"/>
        <v>1.9942</v>
      </c>
      <c r="J26" s="98">
        <v>5.93</v>
      </c>
      <c r="K26" s="98">
        <f t="shared" si="3"/>
        <v>6.9973999999999998</v>
      </c>
      <c r="L26" s="39" t="e">
        <f>SUM(#REF!)</f>
        <v>#REF!</v>
      </c>
      <c r="M26" s="38"/>
      <c r="N26" s="39">
        <v>15</v>
      </c>
      <c r="O26" s="39"/>
      <c r="P26" s="39"/>
      <c r="Q26" s="39"/>
      <c r="R26" s="39"/>
      <c r="S26" s="39"/>
      <c r="T26" s="39"/>
      <c r="U26" s="39" t="s">
        <v>367</v>
      </c>
      <c r="V26" s="39" t="s">
        <v>368</v>
      </c>
      <c r="W26" s="39" t="s">
        <v>367</v>
      </c>
      <c r="X26" s="29" t="s">
        <v>368</v>
      </c>
      <c r="Y26" s="29" t="s">
        <v>368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x14ac:dyDescent="0.35">
      <c r="A27" s="19" t="str">
        <f t="shared" si="4"/>
        <v>Arbet Inc, dba NW Flooring Solutions</v>
      </c>
      <c r="B27" s="85" t="str">
        <f t="shared" si="5"/>
        <v xml:space="preserve"> </v>
      </c>
      <c r="C27" s="166"/>
      <c r="D27" s="38"/>
      <c r="E27" s="39" t="s">
        <v>130</v>
      </c>
      <c r="F27" s="39" t="s">
        <v>401</v>
      </c>
      <c r="G27" s="39" t="s">
        <v>410</v>
      </c>
      <c r="H27" s="98">
        <v>3.59</v>
      </c>
      <c r="I27" s="98">
        <f t="shared" si="0"/>
        <v>4.2362000000000002</v>
      </c>
      <c r="J27" s="98">
        <v>7.83</v>
      </c>
      <c r="K27" s="98">
        <f t="shared" si="3"/>
        <v>9.2393999999999998</v>
      </c>
      <c r="L27" s="39" t="e">
        <f>SUM(#REF!)</f>
        <v>#REF!</v>
      </c>
      <c r="M27" s="38"/>
      <c r="N27" s="39">
        <v>20</v>
      </c>
      <c r="O27" s="39"/>
      <c r="P27" s="39" t="s">
        <v>367</v>
      </c>
      <c r="Q27" s="39"/>
      <c r="R27" s="39"/>
      <c r="S27" s="39"/>
      <c r="T27" s="39"/>
      <c r="U27" s="39" t="s">
        <v>367</v>
      </c>
      <c r="V27" s="39" t="s">
        <v>368</v>
      </c>
      <c r="W27" s="39" t="s">
        <v>367</v>
      </c>
      <c r="X27" s="29" t="s">
        <v>368</v>
      </c>
      <c r="Y27" s="29" t="s">
        <v>368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x14ac:dyDescent="0.35">
      <c r="A28" s="19" t="str">
        <f t="shared" si="4"/>
        <v>Arbet Inc, dba NW Flooring Solutions</v>
      </c>
      <c r="B28" s="85" t="str">
        <f t="shared" si="5"/>
        <v xml:space="preserve"> </v>
      </c>
      <c r="C28" s="166"/>
      <c r="D28" s="38"/>
      <c r="E28" s="39" t="s">
        <v>130</v>
      </c>
      <c r="F28" s="39" t="s">
        <v>402</v>
      </c>
      <c r="G28" s="39" t="s">
        <v>411</v>
      </c>
      <c r="H28" s="98">
        <v>3.59</v>
      </c>
      <c r="I28" s="98">
        <f t="shared" si="0"/>
        <v>4.2362000000000002</v>
      </c>
      <c r="J28" s="98">
        <v>7.83</v>
      </c>
      <c r="K28" s="98">
        <f t="shared" si="3"/>
        <v>9.2393999999999998</v>
      </c>
      <c r="L28" s="39" t="e">
        <f>SUM(#REF!)</f>
        <v>#REF!</v>
      </c>
      <c r="M28" s="38"/>
      <c r="N28" s="39">
        <v>20</v>
      </c>
      <c r="O28" s="39"/>
      <c r="P28" s="39" t="s">
        <v>367</v>
      </c>
      <c r="Q28" s="39"/>
      <c r="R28" s="39"/>
      <c r="S28" s="39"/>
      <c r="T28" s="39"/>
      <c r="U28" s="39" t="s">
        <v>367</v>
      </c>
      <c r="V28" s="39" t="s">
        <v>368</v>
      </c>
      <c r="W28" s="39" t="s">
        <v>367</v>
      </c>
      <c r="X28" s="29" t="s">
        <v>368</v>
      </c>
      <c r="Y28" s="29" t="s">
        <v>368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x14ac:dyDescent="0.35">
      <c r="A29" s="19" t="str">
        <f t="shared" si="4"/>
        <v>Arbet Inc, dba NW Flooring Solutions</v>
      </c>
      <c r="B29" s="85" t="str">
        <f t="shared" si="5"/>
        <v xml:space="preserve"> </v>
      </c>
      <c r="C29" s="166"/>
      <c r="D29" s="38"/>
      <c r="E29" s="39" t="s">
        <v>130</v>
      </c>
      <c r="F29" s="39" t="s">
        <v>403</v>
      </c>
      <c r="G29" s="39" t="s">
        <v>412</v>
      </c>
      <c r="H29" s="98">
        <v>2.3899999999999997</v>
      </c>
      <c r="I29" s="98">
        <f t="shared" si="0"/>
        <v>2.8201999999999998</v>
      </c>
      <c r="J29" s="98">
        <v>6.63</v>
      </c>
      <c r="K29" s="98">
        <f t="shared" si="3"/>
        <v>7.8233999999999995</v>
      </c>
      <c r="L29" s="39" t="e">
        <f>SUM(#REF!)</f>
        <v>#REF!</v>
      </c>
      <c r="M29" s="38"/>
      <c r="N29" s="39">
        <v>20</v>
      </c>
      <c r="O29" s="39"/>
      <c r="P29" s="39" t="s">
        <v>367</v>
      </c>
      <c r="Q29" s="39"/>
      <c r="R29" s="39"/>
      <c r="S29" s="39"/>
      <c r="T29" s="39"/>
      <c r="U29" s="39" t="s">
        <v>367</v>
      </c>
      <c r="V29" s="39" t="s">
        <v>368</v>
      </c>
      <c r="W29" s="39" t="s">
        <v>367</v>
      </c>
      <c r="X29" s="29" t="s">
        <v>368</v>
      </c>
      <c r="Y29" s="29" t="s">
        <v>368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x14ac:dyDescent="0.35">
      <c r="A30" s="19" t="str">
        <f t="shared" si="4"/>
        <v>Arbet Inc, dba NW Flooring Solutions</v>
      </c>
      <c r="B30" s="85" t="str">
        <f t="shared" si="5"/>
        <v xml:space="preserve"> </v>
      </c>
      <c r="C30" s="166"/>
      <c r="D30" s="38"/>
      <c r="E30" s="39" t="s">
        <v>130</v>
      </c>
      <c r="F30" s="39" t="s">
        <v>404</v>
      </c>
      <c r="G30" s="39" t="s">
        <v>413</v>
      </c>
      <c r="H30" s="98">
        <v>2.3899999999999997</v>
      </c>
      <c r="I30" s="98">
        <f t="shared" si="0"/>
        <v>2.8201999999999998</v>
      </c>
      <c r="J30" s="98">
        <v>6.63</v>
      </c>
      <c r="K30" s="98">
        <f t="shared" si="3"/>
        <v>7.8233999999999995</v>
      </c>
      <c r="L30" s="39" t="e">
        <f>SUM(#REF!)</f>
        <v>#REF!</v>
      </c>
      <c r="M30" s="38"/>
      <c r="N30" s="39">
        <v>20</v>
      </c>
      <c r="O30" s="39"/>
      <c r="P30" s="39" t="s">
        <v>367</v>
      </c>
      <c r="Q30" s="39"/>
      <c r="R30" s="39"/>
      <c r="S30" s="39"/>
      <c r="T30" s="39"/>
      <c r="U30" s="39" t="s">
        <v>367</v>
      </c>
      <c r="V30" s="39" t="s">
        <v>368</v>
      </c>
      <c r="W30" s="39" t="s">
        <v>367</v>
      </c>
      <c r="X30" s="29" t="s">
        <v>368</v>
      </c>
      <c r="Y30" s="29" t="s">
        <v>368</v>
      </c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x14ac:dyDescent="0.35">
      <c r="A31" s="19" t="str">
        <f t="shared" si="4"/>
        <v>Arbet Inc, dba NW Flooring Solutions</v>
      </c>
      <c r="B31" s="85" t="str">
        <f t="shared" si="5"/>
        <v xml:space="preserve"> </v>
      </c>
      <c r="C31" s="166"/>
      <c r="D31" s="38"/>
      <c r="E31" s="39" t="s">
        <v>130</v>
      </c>
      <c r="F31" s="39" t="s">
        <v>405</v>
      </c>
      <c r="G31" s="39" t="s">
        <v>414</v>
      </c>
      <c r="H31" s="98">
        <v>2.3899999999999997</v>
      </c>
      <c r="I31" s="98">
        <f t="shared" si="0"/>
        <v>2.8201999999999998</v>
      </c>
      <c r="J31" s="98">
        <v>6.63</v>
      </c>
      <c r="K31" s="98">
        <f t="shared" si="3"/>
        <v>7.8233999999999995</v>
      </c>
      <c r="L31" s="39" t="e">
        <f>SUM(#REF!)</f>
        <v>#REF!</v>
      </c>
      <c r="M31" s="38"/>
      <c r="N31" s="39">
        <v>20</v>
      </c>
      <c r="O31" s="39"/>
      <c r="P31" s="39" t="s">
        <v>367</v>
      </c>
      <c r="Q31" s="39"/>
      <c r="R31" s="39"/>
      <c r="S31" s="39"/>
      <c r="T31" s="39"/>
      <c r="U31" s="39" t="s">
        <v>367</v>
      </c>
      <c r="V31" s="39" t="s">
        <v>368</v>
      </c>
      <c r="W31" s="39" t="s">
        <v>367</v>
      </c>
      <c r="X31" s="29" t="s">
        <v>368</v>
      </c>
      <c r="Y31" s="29" t="s">
        <v>368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x14ac:dyDescent="0.35">
      <c r="A32" s="19" t="str">
        <f t="shared" si="4"/>
        <v>Arbet Inc, dba NW Flooring Solutions</v>
      </c>
      <c r="B32" s="85" t="str">
        <f t="shared" si="5"/>
        <v xml:space="preserve"> </v>
      </c>
      <c r="C32" s="166"/>
      <c r="D32" s="38"/>
      <c r="E32" s="39" t="s">
        <v>130</v>
      </c>
      <c r="F32" s="39" t="s">
        <v>406</v>
      </c>
      <c r="G32" s="39" t="s">
        <v>415</v>
      </c>
      <c r="H32" s="98">
        <v>2.3899999999999997</v>
      </c>
      <c r="I32" s="98">
        <f t="shared" si="0"/>
        <v>2.8201999999999998</v>
      </c>
      <c r="J32" s="98">
        <v>6.63</v>
      </c>
      <c r="K32" s="98">
        <f t="shared" si="3"/>
        <v>7.8233999999999995</v>
      </c>
      <c r="L32" s="39" t="e">
        <f>SUM(#REF!)</f>
        <v>#REF!</v>
      </c>
      <c r="M32" s="38"/>
      <c r="N32" s="39">
        <v>20</v>
      </c>
      <c r="O32" s="39"/>
      <c r="P32" s="39" t="s">
        <v>367</v>
      </c>
      <c r="Q32" s="39"/>
      <c r="R32" s="39"/>
      <c r="S32" s="39"/>
      <c r="T32" s="39"/>
      <c r="U32" s="39" t="s">
        <v>367</v>
      </c>
      <c r="V32" s="39" t="s">
        <v>368</v>
      </c>
      <c r="W32" s="39" t="s">
        <v>367</v>
      </c>
      <c r="X32" s="29" t="s">
        <v>368</v>
      </c>
      <c r="Y32" s="29" t="s">
        <v>368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x14ac:dyDescent="0.35">
      <c r="A33" s="19" t="str">
        <f t="shared" si="4"/>
        <v>Arbet Inc, dba NW Flooring Solutions</v>
      </c>
      <c r="B33" s="85" t="str">
        <f t="shared" si="5"/>
        <v xml:space="preserve"> </v>
      </c>
      <c r="C33" s="166"/>
      <c r="D33" s="38"/>
      <c r="E33" s="39" t="s">
        <v>130</v>
      </c>
      <c r="F33" s="39" t="s">
        <v>407</v>
      </c>
      <c r="G33" s="39" t="s">
        <v>416</v>
      </c>
      <c r="H33" s="98">
        <v>2.3899999999999997</v>
      </c>
      <c r="I33" s="98">
        <f t="shared" si="0"/>
        <v>2.8201999999999998</v>
      </c>
      <c r="J33" s="98">
        <v>6.63</v>
      </c>
      <c r="K33" s="98">
        <f t="shared" si="3"/>
        <v>7.8233999999999995</v>
      </c>
      <c r="L33" s="39" t="e">
        <f>SUM(#REF!)</f>
        <v>#REF!</v>
      </c>
      <c r="M33" s="38"/>
      <c r="N33" s="39">
        <v>20</v>
      </c>
      <c r="O33" s="39"/>
      <c r="P33" s="39" t="s">
        <v>367</v>
      </c>
      <c r="Q33" s="39"/>
      <c r="R33" s="39"/>
      <c r="S33" s="39"/>
      <c r="T33" s="39"/>
      <c r="U33" s="39" t="s">
        <v>367</v>
      </c>
      <c r="V33" s="39" t="s">
        <v>368</v>
      </c>
      <c r="W33" s="39" t="s">
        <v>367</v>
      </c>
      <c r="X33" s="29" t="s">
        <v>368</v>
      </c>
      <c r="Y33" s="29" t="s">
        <v>368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x14ac:dyDescent="0.35">
      <c r="A34" s="19" t="str">
        <f t="shared" si="4"/>
        <v>Arbet Inc, dba NW Flooring Solutions</v>
      </c>
      <c r="B34" s="85" t="str">
        <f t="shared" si="5"/>
        <v xml:space="preserve"> </v>
      </c>
      <c r="C34" s="166"/>
      <c r="D34" s="38"/>
      <c r="E34" s="39" t="s">
        <v>130</v>
      </c>
      <c r="F34" s="39" t="s">
        <v>417</v>
      </c>
      <c r="G34" s="39" t="s">
        <v>418</v>
      </c>
      <c r="H34" s="98">
        <v>3.09</v>
      </c>
      <c r="I34" s="98">
        <f t="shared" si="0"/>
        <v>3.6461999999999999</v>
      </c>
      <c r="J34" s="98">
        <v>7.33</v>
      </c>
      <c r="K34" s="98">
        <f t="shared" si="3"/>
        <v>8.6494</v>
      </c>
      <c r="L34" s="39" t="e">
        <f>SUM(#REF!)</f>
        <v>#REF!</v>
      </c>
      <c r="M34" s="38"/>
      <c r="N34" s="39">
        <v>20</v>
      </c>
      <c r="O34" s="39"/>
      <c r="P34" s="39" t="s">
        <v>367</v>
      </c>
      <c r="Q34" s="39"/>
      <c r="R34" s="39"/>
      <c r="S34" s="39"/>
      <c r="T34" s="39"/>
      <c r="U34" s="39" t="s">
        <v>367</v>
      </c>
      <c r="V34" s="39" t="s">
        <v>368</v>
      </c>
      <c r="W34" s="39" t="s">
        <v>367</v>
      </c>
      <c r="X34" s="29" t="s">
        <v>368</v>
      </c>
      <c r="Y34" s="29" t="s">
        <v>368</v>
      </c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 t="s">
        <v>421</v>
      </c>
    </row>
    <row r="35" spans="1:36" x14ac:dyDescent="0.35">
      <c r="A35" s="19" t="str">
        <f t="shared" si="4"/>
        <v>Arbet Inc, dba NW Flooring Solutions</v>
      </c>
      <c r="B35" s="85" t="str">
        <f t="shared" si="5"/>
        <v xml:space="preserve"> </v>
      </c>
      <c r="C35" s="166"/>
      <c r="D35" s="38"/>
      <c r="E35" s="39"/>
      <c r="F35" s="39"/>
      <c r="G35" s="39"/>
      <c r="H35" s="98"/>
      <c r="I35" s="98">
        <f t="shared" si="0"/>
        <v>0</v>
      </c>
      <c r="J35" s="98"/>
      <c r="K35" s="98"/>
      <c r="L35" s="39" t="e">
        <f>SUM(#REF!)</f>
        <v>#REF!</v>
      </c>
      <c r="M35" s="38"/>
      <c r="N35" s="39"/>
      <c r="O35" s="39"/>
      <c r="P35" s="39" t="s">
        <v>367</v>
      </c>
      <c r="Q35" s="39"/>
      <c r="R35" s="39"/>
      <c r="S35" s="39"/>
      <c r="T35" s="39"/>
      <c r="U35" s="39" t="s">
        <v>367</v>
      </c>
      <c r="V35" s="39" t="s">
        <v>368</v>
      </c>
      <c r="W35" s="39" t="s">
        <v>367</v>
      </c>
      <c r="X35" s="29" t="s">
        <v>368</v>
      </c>
      <c r="Y35" s="29" t="s">
        <v>368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x14ac:dyDescent="0.35">
      <c r="A36" s="19" t="str">
        <f t="shared" si="1"/>
        <v>Arbet Inc, dba NW Flooring Solutions</v>
      </c>
      <c r="B36" s="19" t="str">
        <f t="shared" si="2"/>
        <v>Solid Vinyl Tile/Luxury Vinyl Tile (LVT)/Luxury Vinyl Plank (LVP)  LVT - 7 year Commercial Warranty</v>
      </c>
      <c r="C36" s="166" t="s">
        <v>31</v>
      </c>
      <c r="D36" s="38" t="s">
        <v>33</v>
      </c>
      <c r="E36" s="39"/>
      <c r="F36" s="39"/>
      <c r="G36" s="39"/>
      <c r="H36" s="98"/>
      <c r="I36" s="98">
        <f t="shared" si="0"/>
        <v>0</v>
      </c>
      <c r="J36" s="98"/>
      <c r="K36" s="98"/>
      <c r="L36" s="39" t="e">
        <f>SUM(#REF!)</f>
        <v>#REF!</v>
      </c>
      <c r="M36" s="38" t="s">
        <v>37</v>
      </c>
      <c r="N36" s="39"/>
      <c r="O36" s="39"/>
      <c r="P36" s="39" t="s">
        <v>367</v>
      </c>
      <c r="Q36" s="39"/>
      <c r="R36" s="39"/>
      <c r="S36" s="39"/>
      <c r="T36" s="39"/>
      <c r="U36" s="39" t="s">
        <v>367</v>
      </c>
      <c r="V36" s="39" t="s">
        <v>368</v>
      </c>
      <c r="W36" s="39" t="s">
        <v>367</v>
      </c>
      <c r="X36" s="29" t="s">
        <v>368</v>
      </c>
      <c r="Y36" s="29" t="s">
        <v>368</v>
      </c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x14ac:dyDescent="0.35">
      <c r="A37" s="19" t="str">
        <f t="shared" ref="A37:A42" si="6">$D$2</f>
        <v>Arbet Inc, dba NW Flooring Solutions</v>
      </c>
      <c r="B37" s="85" t="str">
        <f t="shared" ref="B37:B42" si="7">C37&amp;" "&amp;D37</f>
        <v xml:space="preserve"> </v>
      </c>
      <c r="C37" s="166"/>
      <c r="D37" s="38"/>
      <c r="E37" s="39" t="s">
        <v>130</v>
      </c>
      <c r="F37" s="39" t="s">
        <v>389</v>
      </c>
      <c r="G37" s="39" t="s">
        <v>391</v>
      </c>
      <c r="H37" s="98">
        <v>1.46</v>
      </c>
      <c r="I37" s="98">
        <f t="shared" si="0"/>
        <v>1.7227999999999999</v>
      </c>
      <c r="J37" s="98">
        <v>5.7</v>
      </c>
      <c r="K37" s="98">
        <f t="shared" si="3"/>
        <v>6.726</v>
      </c>
      <c r="L37" s="39" t="e">
        <f>SUM(#REF!)</f>
        <v>#REF!</v>
      </c>
      <c r="M37" s="38"/>
      <c r="N37" s="39">
        <v>10</v>
      </c>
      <c r="O37" s="39"/>
      <c r="P37" s="39" t="s">
        <v>367</v>
      </c>
      <c r="Q37" s="39"/>
      <c r="R37" s="39"/>
      <c r="S37" s="39"/>
      <c r="T37" s="39"/>
      <c r="U37" s="39" t="s">
        <v>367</v>
      </c>
      <c r="V37" s="39" t="s">
        <v>368</v>
      </c>
      <c r="W37" s="39" t="s">
        <v>367</v>
      </c>
      <c r="X37" s="29" t="s">
        <v>368</v>
      </c>
      <c r="Y37" s="29" t="s">
        <v>368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x14ac:dyDescent="0.35">
      <c r="A38" s="19" t="str">
        <f t="shared" si="6"/>
        <v>Arbet Inc, dba NW Flooring Solutions</v>
      </c>
      <c r="B38" s="85" t="str">
        <f t="shared" si="7"/>
        <v xml:space="preserve"> </v>
      </c>
      <c r="C38" s="166"/>
      <c r="D38" s="38"/>
      <c r="E38" s="39" t="s">
        <v>130</v>
      </c>
      <c r="F38" s="39" t="s">
        <v>390</v>
      </c>
      <c r="G38" s="39" t="s">
        <v>392</v>
      </c>
      <c r="H38" s="98">
        <v>1.46</v>
      </c>
      <c r="I38" s="98">
        <f t="shared" si="0"/>
        <v>1.7227999999999999</v>
      </c>
      <c r="J38" s="98">
        <v>5.7</v>
      </c>
      <c r="K38" s="98">
        <f t="shared" si="3"/>
        <v>6.726</v>
      </c>
      <c r="L38" s="39" t="e">
        <f>SUM(#REF!)</f>
        <v>#REF!</v>
      </c>
      <c r="M38" s="38"/>
      <c r="N38" s="39">
        <v>10</v>
      </c>
      <c r="O38" s="39"/>
      <c r="P38" s="39" t="s">
        <v>367</v>
      </c>
      <c r="Q38" s="39"/>
      <c r="R38" s="39"/>
      <c r="S38" s="39"/>
      <c r="T38" s="39"/>
      <c r="U38" s="39" t="s">
        <v>367</v>
      </c>
      <c r="V38" s="39" t="s">
        <v>368</v>
      </c>
      <c r="W38" s="39" t="s">
        <v>367</v>
      </c>
      <c r="X38" s="29" t="s">
        <v>368</v>
      </c>
      <c r="Y38" s="29" t="s">
        <v>368</v>
      </c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x14ac:dyDescent="0.35">
      <c r="A39" s="19" t="str">
        <f t="shared" si="6"/>
        <v>Arbet Inc, dba NW Flooring Solutions</v>
      </c>
      <c r="B39" s="85" t="str">
        <f t="shared" si="7"/>
        <v xml:space="preserve"> </v>
      </c>
      <c r="C39" s="166"/>
      <c r="D39" s="38"/>
      <c r="E39" s="39" t="s">
        <v>130</v>
      </c>
      <c r="F39" s="39" t="s">
        <v>394</v>
      </c>
      <c r="G39" s="39" t="s">
        <v>393</v>
      </c>
      <c r="H39" s="98">
        <v>2</v>
      </c>
      <c r="I39" s="98">
        <f t="shared" si="0"/>
        <v>2.36</v>
      </c>
      <c r="J39" s="98">
        <v>6.24</v>
      </c>
      <c r="K39" s="98">
        <f t="shared" si="3"/>
        <v>7.3632</v>
      </c>
      <c r="L39" s="39" t="e">
        <f>SUM(#REF!)</f>
        <v>#REF!</v>
      </c>
      <c r="M39" s="38"/>
      <c r="N39" s="39">
        <v>10</v>
      </c>
      <c r="O39" s="39"/>
      <c r="P39" s="39" t="s">
        <v>367</v>
      </c>
      <c r="Q39" s="39"/>
      <c r="R39" s="39"/>
      <c r="S39" s="39"/>
      <c r="T39" s="39"/>
      <c r="U39" s="39" t="s">
        <v>367</v>
      </c>
      <c r="V39" s="39" t="s">
        <v>368</v>
      </c>
      <c r="W39" s="39" t="s">
        <v>367</v>
      </c>
      <c r="X39" s="29" t="s">
        <v>368</v>
      </c>
      <c r="Y39" s="29" t="s">
        <v>368</v>
      </c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x14ac:dyDescent="0.35">
      <c r="A40" s="19" t="str">
        <f t="shared" si="6"/>
        <v>Arbet Inc, dba NW Flooring Solutions</v>
      </c>
      <c r="B40" s="85" t="str">
        <f t="shared" si="7"/>
        <v xml:space="preserve"> </v>
      </c>
      <c r="C40" s="166"/>
      <c r="D40" s="38"/>
      <c r="E40" s="39" t="s">
        <v>130</v>
      </c>
      <c r="F40" s="39" t="s">
        <v>395</v>
      </c>
      <c r="G40" s="39" t="s">
        <v>396</v>
      </c>
      <c r="H40" s="98">
        <v>2</v>
      </c>
      <c r="I40" s="98">
        <f t="shared" si="0"/>
        <v>2.36</v>
      </c>
      <c r="J40" s="98">
        <v>6.24</v>
      </c>
      <c r="K40" s="98">
        <f t="shared" si="3"/>
        <v>7.3632</v>
      </c>
      <c r="L40" s="39" t="e">
        <f>SUM(#REF!)</f>
        <v>#REF!</v>
      </c>
      <c r="M40" s="38"/>
      <c r="N40" s="39">
        <v>10</v>
      </c>
      <c r="O40" s="39"/>
      <c r="P40" s="39" t="s">
        <v>367</v>
      </c>
      <c r="Q40" s="39"/>
      <c r="R40" s="39"/>
      <c r="S40" s="39"/>
      <c r="T40" s="39"/>
      <c r="U40" s="39" t="s">
        <v>367</v>
      </c>
      <c r="V40" s="39" t="s">
        <v>368</v>
      </c>
      <c r="W40" s="39" t="s">
        <v>367</v>
      </c>
      <c r="X40" s="29" t="s">
        <v>368</v>
      </c>
      <c r="Y40" s="29" t="s">
        <v>368</v>
      </c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x14ac:dyDescent="0.35">
      <c r="A41" s="19" t="str">
        <f t="shared" si="6"/>
        <v>Arbet Inc, dba NW Flooring Solutions</v>
      </c>
      <c r="B41" s="85" t="str">
        <f t="shared" si="7"/>
        <v xml:space="preserve"> </v>
      </c>
      <c r="C41" s="166"/>
      <c r="D41" s="38"/>
      <c r="E41" s="39" t="s">
        <v>130</v>
      </c>
      <c r="F41" s="39" t="s">
        <v>408</v>
      </c>
      <c r="G41" s="39" t="s">
        <v>409</v>
      </c>
      <c r="H41" s="98">
        <v>1.45</v>
      </c>
      <c r="I41" s="98">
        <f t="shared" si="0"/>
        <v>1.7109999999999999</v>
      </c>
      <c r="J41" s="98">
        <v>5.69</v>
      </c>
      <c r="K41" s="98">
        <f t="shared" si="3"/>
        <v>6.7141999999999999</v>
      </c>
      <c r="L41" s="39" t="e">
        <f>SUM(#REF!)</f>
        <v>#REF!</v>
      </c>
      <c r="M41" s="38"/>
      <c r="N41" s="39">
        <v>10</v>
      </c>
      <c r="O41" s="39"/>
      <c r="P41" s="39" t="s">
        <v>367</v>
      </c>
      <c r="Q41" s="39"/>
      <c r="R41" s="39"/>
      <c r="S41" s="39"/>
      <c r="T41" s="39"/>
      <c r="U41" s="39" t="s">
        <v>367</v>
      </c>
      <c r="V41" s="39" t="s">
        <v>368</v>
      </c>
      <c r="W41" s="39" t="s">
        <v>367</v>
      </c>
      <c r="X41" s="29" t="s">
        <v>368</v>
      </c>
      <c r="Y41" s="29" t="s">
        <v>368</v>
      </c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x14ac:dyDescent="0.35">
      <c r="A42" s="19" t="str">
        <f t="shared" si="6"/>
        <v>Arbet Inc, dba NW Flooring Solutions</v>
      </c>
      <c r="B42" s="85" t="str">
        <f t="shared" si="7"/>
        <v xml:space="preserve"> </v>
      </c>
      <c r="C42" s="166"/>
      <c r="D42" s="38"/>
      <c r="E42" s="39"/>
      <c r="F42" s="39"/>
      <c r="G42" s="39"/>
      <c r="H42" s="98"/>
      <c r="I42" s="98"/>
      <c r="J42" s="98"/>
      <c r="K42" s="98"/>
      <c r="L42" s="39" t="e">
        <f>SUM(#REF!)</f>
        <v>#REF!</v>
      </c>
      <c r="M42" s="38"/>
      <c r="N42" s="39"/>
      <c r="O42" s="39"/>
      <c r="P42" s="39" t="s">
        <v>367</v>
      </c>
      <c r="Q42" s="39"/>
      <c r="R42" s="39"/>
      <c r="S42" s="39"/>
      <c r="T42" s="39"/>
      <c r="U42" s="39" t="s">
        <v>367</v>
      </c>
      <c r="V42" s="39" t="s">
        <v>368</v>
      </c>
      <c r="W42" s="39" t="s">
        <v>367</v>
      </c>
      <c r="X42" s="29" t="s">
        <v>368</v>
      </c>
      <c r="Y42" s="29" t="s">
        <v>368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x14ac:dyDescent="0.35">
      <c r="A43" s="19" t="str">
        <f t="shared" si="1"/>
        <v>Arbet Inc, dba NW Flooring Solutions</v>
      </c>
      <c r="B43" s="19" t="str">
        <f t="shared" si="2"/>
        <v>Solid Vinyl Tile/Luxury Vinyl Tile (LVT)/Luxury Vinyl Plank (LVP)  LVT - 20 Mil Wear Layer - 10 Year Commercial Warranty</v>
      </c>
      <c r="C43" s="166" t="s">
        <v>31</v>
      </c>
      <c r="D43" s="38" t="s">
        <v>34</v>
      </c>
      <c r="E43" s="39"/>
      <c r="F43" s="39"/>
      <c r="G43" s="39"/>
      <c r="H43" s="98"/>
      <c r="I43" s="98"/>
      <c r="J43" s="98"/>
      <c r="K43" s="98"/>
      <c r="L43" s="39" t="e">
        <f>SUM(#REF!)</f>
        <v>#REF!</v>
      </c>
      <c r="M43" s="38" t="s">
        <v>37</v>
      </c>
      <c r="N43" s="39"/>
      <c r="O43" s="39"/>
      <c r="P43" s="39" t="s">
        <v>367</v>
      </c>
      <c r="Q43" s="39"/>
      <c r="R43" s="39"/>
      <c r="S43" s="39"/>
      <c r="T43" s="39"/>
      <c r="U43" s="39" t="s">
        <v>367</v>
      </c>
      <c r="V43" s="39" t="s">
        <v>368</v>
      </c>
      <c r="W43" s="39" t="s">
        <v>367</v>
      </c>
      <c r="X43" s="29" t="s">
        <v>368</v>
      </c>
      <c r="Y43" s="29" t="s">
        <v>368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x14ac:dyDescent="0.35">
      <c r="A44" s="19" t="str">
        <f>$D$2</f>
        <v>Arbet Inc, dba NW Flooring Solutions</v>
      </c>
      <c r="B44" s="85" t="str">
        <f>C44&amp;" "&amp;D44</f>
        <v xml:space="preserve">See above </v>
      </c>
      <c r="C44" s="166" t="s">
        <v>449</v>
      </c>
      <c r="D44" s="38"/>
      <c r="E44" s="39"/>
      <c r="F44" s="39"/>
      <c r="G44" s="39"/>
      <c r="H44" s="98"/>
      <c r="I44" s="98"/>
      <c r="J44" s="98"/>
      <c r="K44" s="98"/>
      <c r="L44" s="39" t="e">
        <f>SUM(#REF!)</f>
        <v>#REF!</v>
      </c>
      <c r="M44" s="38"/>
      <c r="N44" s="39"/>
      <c r="O44" s="39"/>
      <c r="P44" s="39" t="s">
        <v>367</v>
      </c>
      <c r="Q44" s="39"/>
      <c r="R44" s="39"/>
      <c r="S44" s="39"/>
      <c r="T44" s="39"/>
      <c r="U44" s="39" t="s">
        <v>367</v>
      </c>
      <c r="V44" s="39" t="s">
        <v>368</v>
      </c>
      <c r="W44" s="39" t="s">
        <v>367</v>
      </c>
      <c r="X44" s="29" t="s">
        <v>368</v>
      </c>
      <c r="Y44" s="29" t="s">
        <v>368</v>
      </c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x14ac:dyDescent="0.35">
      <c r="A45" s="19" t="str">
        <f>$D$2</f>
        <v>Arbet Inc, dba NW Flooring Solutions</v>
      </c>
      <c r="B45" s="85" t="str">
        <f>C45&amp;" "&amp;D45</f>
        <v xml:space="preserve"> </v>
      </c>
      <c r="C45" s="166"/>
      <c r="D45" s="38"/>
      <c r="E45" s="39"/>
      <c r="F45" s="39"/>
      <c r="G45" s="39"/>
      <c r="H45" s="98"/>
      <c r="I45" s="98"/>
      <c r="J45" s="98"/>
      <c r="K45" s="98"/>
      <c r="L45" s="39" t="e">
        <f>SUM(#REF!)</f>
        <v>#REF!</v>
      </c>
      <c r="M45" s="38"/>
      <c r="N45" s="39"/>
      <c r="O45" s="39"/>
      <c r="P45" s="39" t="s">
        <v>367</v>
      </c>
      <c r="Q45" s="39"/>
      <c r="R45" s="39"/>
      <c r="S45" s="39"/>
      <c r="T45" s="39"/>
      <c r="U45" s="39" t="s">
        <v>367</v>
      </c>
      <c r="V45" s="39" t="s">
        <v>368</v>
      </c>
      <c r="W45" s="39" t="s">
        <v>367</v>
      </c>
      <c r="X45" s="29" t="s">
        <v>368</v>
      </c>
      <c r="Y45" s="29" t="s">
        <v>368</v>
      </c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x14ac:dyDescent="0.35">
      <c r="A46" s="19" t="str">
        <f t="shared" si="1"/>
        <v>Arbet Inc, dba NW Flooring Solutions</v>
      </c>
      <c r="B46" s="19" t="str">
        <f t="shared" si="2"/>
        <v>Solid Vinyl Tile/Luxury Vinyl Tile (LVT)/Luxury Vinyl Plank (LVP)  SVT - 7 year Commercial Warranty</v>
      </c>
      <c r="C46" s="166" t="s">
        <v>31</v>
      </c>
      <c r="D46" s="38" t="s">
        <v>35</v>
      </c>
      <c r="E46" s="39"/>
      <c r="F46" s="39"/>
      <c r="G46" s="39"/>
      <c r="H46" s="98"/>
      <c r="I46" s="98"/>
      <c r="J46" s="98"/>
      <c r="K46" s="98"/>
      <c r="L46" s="39" t="e">
        <f>SUM(#REF!)</f>
        <v>#REF!</v>
      </c>
      <c r="M46" s="38" t="s">
        <v>37</v>
      </c>
      <c r="N46" s="39"/>
      <c r="O46" s="39"/>
      <c r="P46" s="39" t="s">
        <v>367</v>
      </c>
      <c r="Q46" s="39"/>
      <c r="R46" s="39"/>
      <c r="S46" s="39"/>
      <c r="T46" s="39"/>
      <c r="U46" s="39" t="s">
        <v>367</v>
      </c>
      <c r="V46" s="39" t="s">
        <v>368</v>
      </c>
      <c r="W46" s="39" t="s">
        <v>367</v>
      </c>
      <c r="X46" s="29" t="s">
        <v>368</v>
      </c>
      <c r="Y46" s="29" t="s">
        <v>368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x14ac:dyDescent="0.35">
      <c r="A47" s="19" t="str">
        <f>$D$2</f>
        <v>Arbet Inc, dba NW Flooring Solutions</v>
      </c>
      <c r="B47" s="85" t="str">
        <f>C47&amp;" "&amp;D47</f>
        <v xml:space="preserve">See above </v>
      </c>
      <c r="C47" s="166" t="s">
        <v>449</v>
      </c>
      <c r="D47" s="38"/>
      <c r="E47" s="39"/>
      <c r="F47" s="39"/>
      <c r="G47" s="39"/>
      <c r="H47" s="98"/>
      <c r="I47" s="98"/>
      <c r="J47" s="98"/>
      <c r="K47" s="98"/>
      <c r="L47" s="39" t="e">
        <f>SUM(#REF!)</f>
        <v>#REF!</v>
      </c>
      <c r="M47" s="38"/>
      <c r="N47" s="39"/>
      <c r="O47" s="39"/>
      <c r="P47" s="39" t="s">
        <v>367</v>
      </c>
      <c r="Q47" s="39"/>
      <c r="R47" s="39"/>
      <c r="S47" s="39"/>
      <c r="T47" s="39"/>
      <c r="U47" s="39" t="s">
        <v>367</v>
      </c>
      <c r="V47" s="39" t="s">
        <v>368</v>
      </c>
      <c r="W47" s="39" t="s">
        <v>367</v>
      </c>
      <c r="X47" s="29" t="s">
        <v>368</v>
      </c>
      <c r="Y47" s="29" t="s">
        <v>368</v>
      </c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x14ac:dyDescent="0.35">
      <c r="A48" s="19" t="str">
        <f>$D$2</f>
        <v>Arbet Inc, dba NW Flooring Solutions</v>
      </c>
      <c r="B48" s="85" t="str">
        <f>C48&amp;" "&amp;D48</f>
        <v xml:space="preserve"> </v>
      </c>
      <c r="C48" s="166"/>
      <c r="D48" s="38"/>
      <c r="E48" s="39"/>
      <c r="F48" s="39"/>
      <c r="G48" s="39"/>
      <c r="H48" s="98"/>
      <c r="I48" s="98"/>
      <c r="J48" s="98"/>
      <c r="K48" s="98"/>
      <c r="L48" s="39" t="e">
        <f>SUM(#REF!)</f>
        <v>#REF!</v>
      </c>
      <c r="M48" s="38"/>
      <c r="N48" s="39"/>
      <c r="O48" s="39"/>
      <c r="P48" s="39" t="s">
        <v>367</v>
      </c>
      <c r="Q48" s="39"/>
      <c r="R48" s="39"/>
      <c r="S48" s="39"/>
      <c r="T48" s="39"/>
      <c r="U48" s="39" t="s">
        <v>367</v>
      </c>
      <c r="V48" s="39" t="s">
        <v>368</v>
      </c>
      <c r="W48" s="39" t="s">
        <v>367</v>
      </c>
      <c r="X48" s="29" t="s">
        <v>368</v>
      </c>
      <c r="Y48" s="29" t="s">
        <v>368</v>
      </c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x14ac:dyDescent="0.35">
      <c r="A49" s="19" t="str">
        <f t="shared" si="1"/>
        <v>Arbet Inc, dba NW Flooring Solutions</v>
      </c>
      <c r="B49" s="19" t="str">
        <f t="shared" si="2"/>
        <v>Solid Vinyl Tile/Luxury Vinyl Tile (LVT)/Luxury Vinyl Plank (LVP)  SVT - 20 Mil Wear Layer - 10 Year Commercial Warranty</v>
      </c>
      <c r="C49" s="166" t="s">
        <v>31</v>
      </c>
      <c r="D49" s="38" t="s">
        <v>36</v>
      </c>
      <c r="E49" s="39"/>
      <c r="F49" s="39"/>
      <c r="G49" s="39"/>
      <c r="H49" s="98"/>
      <c r="I49" s="98"/>
      <c r="J49" s="98"/>
      <c r="K49" s="98"/>
      <c r="L49" s="39" t="e">
        <f>SUM(#REF!)</f>
        <v>#REF!</v>
      </c>
      <c r="M49" s="38" t="s">
        <v>37</v>
      </c>
      <c r="N49" s="39"/>
      <c r="O49" s="39"/>
      <c r="P49" s="39" t="s">
        <v>367</v>
      </c>
      <c r="Q49" s="39"/>
      <c r="R49" s="39"/>
      <c r="S49" s="39"/>
      <c r="T49" s="39"/>
      <c r="U49" s="39" t="s">
        <v>367</v>
      </c>
      <c r="V49" s="39" t="s">
        <v>368</v>
      </c>
      <c r="W49" s="39" t="s">
        <v>367</v>
      </c>
      <c r="X49" s="29" t="s">
        <v>368</v>
      </c>
      <c r="Y49" s="29" t="s">
        <v>368</v>
      </c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x14ac:dyDescent="0.35">
      <c r="C50" s="166" t="s">
        <v>449</v>
      </c>
      <c r="D50" s="38"/>
      <c r="E50" s="39"/>
      <c r="F50" s="39"/>
      <c r="G50" s="39"/>
      <c r="H50" s="98"/>
      <c r="I50" s="98"/>
      <c r="J50" s="98"/>
      <c r="K50" s="98"/>
      <c r="L50" s="39"/>
      <c r="M50" s="38"/>
      <c r="N50" s="39"/>
      <c r="O50" s="39"/>
      <c r="P50" s="39" t="s">
        <v>367</v>
      </c>
      <c r="Q50" s="39"/>
      <c r="R50" s="39"/>
      <c r="S50" s="39"/>
      <c r="T50" s="39"/>
      <c r="U50" s="39" t="s">
        <v>367</v>
      </c>
      <c r="V50" s="39" t="s">
        <v>368</v>
      </c>
      <c r="W50" s="39" t="s">
        <v>367</v>
      </c>
      <c r="X50" s="29" t="s">
        <v>368</v>
      </c>
      <c r="Y50" s="29" t="s">
        <v>368</v>
      </c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x14ac:dyDescent="0.35">
      <c r="C51" s="166" t="s">
        <v>4</v>
      </c>
      <c r="D51" s="38"/>
      <c r="E51" s="39"/>
      <c r="F51" s="39"/>
      <c r="G51" s="39"/>
      <c r="H51" s="98"/>
      <c r="I51" s="98"/>
      <c r="J51" s="98"/>
      <c r="K51" s="98"/>
      <c r="L51" s="38" t="s">
        <v>37</v>
      </c>
      <c r="M51" s="38" t="s">
        <v>37</v>
      </c>
      <c r="N51" s="39"/>
      <c r="O51" s="39"/>
      <c r="P51" s="39" t="s">
        <v>367</v>
      </c>
      <c r="Q51" s="39"/>
      <c r="R51" s="39"/>
      <c r="S51" s="39"/>
      <c r="T51" s="39"/>
      <c r="U51" s="39" t="s">
        <v>367</v>
      </c>
      <c r="V51" s="39" t="s">
        <v>368</v>
      </c>
      <c r="W51" s="39" t="s">
        <v>367</v>
      </c>
      <c r="X51" s="29" t="s">
        <v>368</v>
      </c>
      <c r="Y51" s="29" t="s">
        <v>368</v>
      </c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x14ac:dyDescent="0.35">
      <c r="C52" s="167"/>
      <c r="D52" s="38"/>
      <c r="E52" s="162" t="s">
        <v>130</v>
      </c>
      <c r="F52" s="39" t="s">
        <v>419</v>
      </c>
      <c r="G52" s="39" t="s">
        <v>420</v>
      </c>
      <c r="H52" s="98">
        <v>6.5</v>
      </c>
      <c r="I52" s="180">
        <f t="shared" ref="I52" si="8">(H52*$H$3)+H52</f>
        <v>7.67</v>
      </c>
      <c r="J52" s="98">
        <v>11.07</v>
      </c>
      <c r="K52" s="180">
        <f t="shared" ref="K52" si="9">(J52*$H$3)+J52</f>
        <v>13.0626</v>
      </c>
      <c r="L52" s="38"/>
      <c r="M52" s="38"/>
      <c r="N52" s="39"/>
      <c r="O52" s="39"/>
      <c r="P52" s="39" t="s">
        <v>367</v>
      </c>
      <c r="Q52" s="39"/>
      <c r="R52" s="39"/>
      <c r="S52" s="39"/>
      <c r="T52" s="39"/>
      <c r="U52" s="39" t="s">
        <v>367</v>
      </c>
      <c r="V52" s="39" t="s">
        <v>367</v>
      </c>
      <c r="W52" s="39" t="s">
        <v>367</v>
      </c>
      <c r="X52" s="29" t="s">
        <v>368</v>
      </c>
      <c r="Y52" s="29" t="s">
        <v>368</v>
      </c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x14ac:dyDescent="0.35">
      <c r="C53" s="167" t="s">
        <v>52</v>
      </c>
      <c r="D53" s="38"/>
      <c r="E53" s="39"/>
      <c r="F53" s="39"/>
      <c r="G53" s="39"/>
      <c r="H53" s="98"/>
      <c r="I53" s="98"/>
      <c r="J53" s="98"/>
      <c r="K53" s="98"/>
      <c r="L53" s="38" t="s">
        <v>37</v>
      </c>
      <c r="M53" s="38" t="s">
        <v>37</v>
      </c>
      <c r="N53" s="39"/>
      <c r="O53" s="39"/>
      <c r="P53" s="39" t="s">
        <v>367</v>
      </c>
      <c r="Q53" s="39"/>
      <c r="R53" s="39"/>
      <c r="S53" s="39"/>
      <c r="T53" s="39"/>
      <c r="U53" s="39" t="s">
        <v>367</v>
      </c>
      <c r="V53" s="39"/>
      <c r="W53" s="39" t="s">
        <v>367</v>
      </c>
      <c r="X53" s="29" t="s">
        <v>368</v>
      </c>
      <c r="Y53" s="29" t="s">
        <v>368</v>
      </c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x14ac:dyDescent="0.35">
      <c r="C54" s="79"/>
      <c r="D54" s="38"/>
      <c r="E54" s="39"/>
      <c r="F54" s="39" t="s">
        <v>430</v>
      </c>
      <c r="G54" s="39"/>
      <c r="H54" s="98">
        <v>116.31</v>
      </c>
      <c r="I54" s="180">
        <f t="shared" ref="I54:I57" si="10">(H54*$H$3)+H54</f>
        <v>137.2458</v>
      </c>
      <c r="J54" s="98"/>
      <c r="K54" s="98"/>
      <c r="L54" s="38"/>
      <c r="M54" s="3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x14ac:dyDescent="0.35">
      <c r="C55" s="79"/>
      <c r="D55" s="38"/>
      <c r="E55" s="39"/>
      <c r="F55" s="39" t="s">
        <v>431</v>
      </c>
      <c r="G55" s="39"/>
      <c r="H55" s="98">
        <v>133.31</v>
      </c>
      <c r="I55" s="180">
        <f t="shared" si="10"/>
        <v>157.3058</v>
      </c>
      <c r="J55" s="98"/>
      <c r="K55" s="98"/>
      <c r="L55" s="38"/>
      <c r="M55" s="3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x14ac:dyDescent="0.35">
      <c r="C56" s="79"/>
      <c r="D56" s="38"/>
      <c r="E56" s="39"/>
      <c r="F56" s="39" t="s">
        <v>432</v>
      </c>
      <c r="G56" s="39"/>
      <c r="H56" s="98">
        <v>163.31</v>
      </c>
      <c r="I56" s="180">
        <f t="shared" si="10"/>
        <v>192.70580000000001</v>
      </c>
      <c r="J56" s="98"/>
      <c r="K56" s="98"/>
      <c r="L56" s="38"/>
      <c r="M56" s="3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x14ac:dyDescent="0.35">
      <c r="C57" s="79"/>
      <c r="D57" s="38"/>
      <c r="E57" s="39"/>
      <c r="F57" s="39" t="s">
        <v>433</v>
      </c>
      <c r="G57" s="39"/>
      <c r="H57" s="98">
        <v>183.31</v>
      </c>
      <c r="I57" s="180">
        <f t="shared" si="10"/>
        <v>216.3058</v>
      </c>
      <c r="J57" s="98"/>
      <c r="K57" s="98"/>
      <c r="L57" s="38"/>
      <c r="M57" s="3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6" thickBot="1" x14ac:dyDescent="0.4"/>
    <row r="59" spans="1:36" ht="31.5" thickBot="1" x14ac:dyDescent="0.4">
      <c r="C59" s="34" t="s">
        <v>90</v>
      </c>
      <c r="D59" s="35" t="s">
        <v>57</v>
      </c>
      <c r="E59" s="36">
        <v>15</v>
      </c>
    </row>
  </sheetData>
  <sheetProtection insertRows="0" deleteRows="0"/>
  <mergeCells count="3">
    <mergeCell ref="O3:T3"/>
    <mergeCell ref="U3:W3"/>
    <mergeCell ref="X3:AJ3"/>
  </mergeCells>
  <pageMargins left="0.7" right="0.7" top="0.75" bottom="0.75" header="0.3" footer="0.3"/>
  <pageSetup fitToWidth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7"/>
  <sheetViews>
    <sheetView tabSelected="1" zoomScaleNormal="100" workbookViewId="0">
      <selection activeCell="B14" sqref="B14"/>
    </sheetView>
  </sheetViews>
  <sheetFormatPr defaultColWidth="8.83203125" defaultRowHeight="15.5" x14ac:dyDescent="0.35"/>
  <cols>
    <col min="1" max="1" width="14.83203125" customWidth="1"/>
    <col min="2" max="2" width="16" customWidth="1"/>
    <col min="3" max="3" width="15" customWidth="1"/>
    <col min="4" max="4" width="16.5" customWidth="1"/>
    <col min="5" max="5" width="12.83203125" customWidth="1"/>
    <col min="6" max="6" width="8.33203125" customWidth="1"/>
    <col min="7" max="7" width="9.58203125" customWidth="1"/>
    <col min="8" max="8" width="8.33203125" bestFit="1" customWidth="1"/>
    <col min="9" max="9" width="8.08203125" style="136" hidden="1" customWidth="1"/>
    <col min="10" max="10" width="8.08203125" style="136" customWidth="1"/>
    <col min="11" max="11" width="10.58203125" customWidth="1"/>
    <col min="12" max="13" width="15" customWidth="1"/>
    <col min="14" max="14" width="15.5" customWidth="1"/>
  </cols>
  <sheetData>
    <row r="2" spans="1:14" ht="19" thickBot="1" x14ac:dyDescent="0.5">
      <c r="A2" s="185" t="s">
        <v>455</v>
      </c>
      <c r="I2" s="181">
        <v>0.18</v>
      </c>
      <c r="J2" s="181"/>
    </row>
    <row r="3" spans="1:14" ht="62.5" thickBot="1" x14ac:dyDescent="0.4">
      <c r="A3" s="4" t="s">
        <v>6</v>
      </c>
      <c r="B3" s="5" t="s">
        <v>40</v>
      </c>
      <c r="C3" s="5" t="s">
        <v>25</v>
      </c>
      <c r="D3" s="5" t="s">
        <v>2</v>
      </c>
      <c r="E3" s="5" t="s">
        <v>39</v>
      </c>
      <c r="F3" s="5" t="s">
        <v>5</v>
      </c>
      <c r="G3" s="5" t="s">
        <v>26</v>
      </c>
      <c r="H3" s="5" t="s">
        <v>38</v>
      </c>
      <c r="I3" s="137" t="s">
        <v>1</v>
      </c>
      <c r="J3" s="137" t="s">
        <v>454</v>
      </c>
      <c r="K3" s="6" t="s">
        <v>41</v>
      </c>
      <c r="L3" s="18" t="s">
        <v>51</v>
      </c>
      <c r="M3" s="10" t="s">
        <v>49</v>
      </c>
      <c r="N3" s="11" t="s">
        <v>89</v>
      </c>
    </row>
    <row r="4" spans="1:14" ht="16" thickBot="1" x14ac:dyDescent="0.4">
      <c r="A4" s="7" t="s">
        <v>434</v>
      </c>
      <c r="B4" s="2" t="s">
        <v>435</v>
      </c>
      <c r="C4" s="2" t="s">
        <v>130</v>
      </c>
      <c r="D4" s="2" t="s">
        <v>437</v>
      </c>
      <c r="E4" s="2"/>
      <c r="F4" s="2"/>
      <c r="G4" s="2" t="s">
        <v>27</v>
      </c>
      <c r="H4" s="2">
        <v>15</v>
      </c>
      <c r="I4" s="138">
        <v>1.25</v>
      </c>
      <c r="J4" s="182">
        <f>(I4*$I$2)+I4</f>
        <v>1.4750000000000001</v>
      </c>
      <c r="K4" s="12"/>
      <c r="L4" s="2">
        <v>0</v>
      </c>
      <c r="M4" s="2">
        <v>0</v>
      </c>
      <c r="N4" s="15" t="s">
        <v>444</v>
      </c>
    </row>
    <row r="5" spans="1:14" x14ac:dyDescent="0.35">
      <c r="A5" s="8" t="s">
        <v>438</v>
      </c>
      <c r="B5" s="1" t="s">
        <v>439</v>
      </c>
      <c r="C5" s="1" t="s">
        <v>442</v>
      </c>
      <c r="D5" s="1" t="s">
        <v>440</v>
      </c>
      <c r="E5" s="1"/>
      <c r="F5" s="1"/>
      <c r="G5" s="1" t="s">
        <v>441</v>
      </c>
      <c r="H5" s="1">
        <v>15</v>
      </c>
      <c r="I5" s="139">
        <v>1.45</v>
      </c>
      <c r="J5" s="182">
        <f>(I5*$I$2)+I5</f>
        <v>1.7109999999999999</v>
      </c>
      <c r="K5" s="13"/>
      <c r="L5" s="1">
        <v>0</v>
      </c>
      <c r="M5" s="1">
        <v>0</v>
      </c>
      <c r="N5" s="15" t="s">
        <v>444</v>
      </c>
    </row>
    <row r="6" spans="1:14" x14ac:dyDescent="0.35">
      <c r="A6" s="8"/>
      <c r="B6" s="1"/>
      <c r="C6" s="1"/>
      <c r="D6" s="1"/>
      <c r="E6" s="1"/>
      <c r="F6" s="1"/>
      <c r="G6" s="1"/>
      <c r="H6" s="1"/>
      <c r="I6" s="139"/>
      <c r="J6" s="183"/>
      <c r="K6" s="13"/>
      <c r="L6" s="1"/>
      <c r="M6" s="1"/>
      <c r="N6" s="16"/>
    </row>
    <row r="7" spans="1:14" ht="16" thickBot="1" x14ac:dyDescent="0.4">
      <c r="A7" s="9"/>
      <c r="B7" s="3"/>
      <c r="C7" s="3"/>
      <c r="D7" s="3"/>
      <c r="E7" s="3"/>
      <c r="F7" s="3"/>
      <c r="G7" s="3"/>
      <c r="H7" s="3"/>
      <c r="I7" s="140"/>
      <c r="J7" s="184"/>
      <c r="K7" s="14"/>
      <c r="L7" s="3"/>
      <c r="M7" s="3"/>
      <c r="N7" s="17"/>
    </row>
  </sheetData>
  <pageMargins left="0.7" right="0.7" top="0.75" bottom="0.75" header="0.3" footer="0.3"/>
  <pageSetup fitToWidth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30D0D3D014440ACCF492F7713628B" ma:contentTypeVersion="13" ma:contentTypeDescription="Create a new document." ma:contentTypeScope="" ma:versionID="b670575f2b9bb413b45a728f761ba9e5">
  <xsd:schema xmlns:xsd="http://www.w3.org/2001/XMLSchema" xmlns:xs="http://www.w3.org/2001/XMLSchema" xmlns:p="http://schemas.microsoft.com/office/2006/metadata/properties" xmlns:ns3="e4efb751-6d3e-49f5-9791-dbb739594027" xmlns:ns4="061081c8-f499-49a7-b3ee-54241f50a2c9" targetNamespace="http://schemas.microsoft.com/office/2006/metadata/properties" ma:root="true" ma:fieldsID="9555f579c348f68f48b9c7e3de2205c0" ns3:_="" ns4:_="">
    <xsd:import namespace="e4efb751-6d3e-49f5-9791-dbb739594027"/>
    <xsd:import namespace="061081c8-f499-49a7-b3ee-54241f50a2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fb751-6d3e-49f5-9791-dbb739594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81c8-f499-49a7-b3ee-54241f50a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4A431-FF31-4387-A816-045B8B1403D1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061081c8-f499-49a7-b3ee-54241f50a2c9"/>
    <ds:schemaRef ds:uri="e4efb751-6d3e-49f5-9791-dbb739594027"/>
  </ds:schemaRefs>
</ds:datastoreItem>
</file>

<file path=customXml/itemProps2.xml><?xml version="1.0" encoding="utf-8"?>
<ds:datastoreItem xmlns:ds="http://schemas.openxmlformats.org/officeDocument/2006/customXml" ds:itemID="{194C71CE-99D6-449F-8C3C-093A5B13CE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5002C-DA31-4482-BB4A-AF3D10D35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fb751-6d3e-49f5-9791-dbb739594027"/>
    <ds:schemaRef ds:uri="061081c8-f499-49a7-b3ee-54241f50a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Category 1-Carpet</vt:lpstr>
      <vt:lpstr>Sheet1</vt:lpstr>
      <vt:lpstr>Category 2-Resilient</vt:lpstr>
      <vt:lpstr>Additional Flooring OptionsServ</vt:lpstr>
    </vt:vector>
  </TitlesOfParts>
  <Company>Responsible Purchasing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Culver</dc:creator>
  <cp:lastModifiedBy>Bacon, Jaime (DES)</cp:lastModifiedBy>
  <cp:lastPrinted>2021-04-29T20:25:40Z</cp:lastPrinted>
  <dcterms:created xsi:type="dcterms:W3CDTF">2019-08-04T03:33:00Z</dcterms:created>
  <dcterms:modified xsi:type="dcterms:W3CDTF">2023-03-10T19:55:19Z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0x010100C5D30D0D3D014440ACCF492F7713628B</vt:lpwstr>
  </property>
</Properties>
</file>