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.wa.lcl\doc\CPRM\_Statewide Contracts\2023\23623 - Plumbing Fixtures and Repair Parts\6-PrtlPge\CrtDoc\"/>
    </mc:Choice>
  </mc:AlternateContent>
  <xr:revisionPtr revIDLastSave="0" documentId="8_{EC239EDC-37D6-4FF0-B13A-3554B35DD6A3}" xr6:coauthVersionLast="47" xr6:coauthVersionMax="47" xr10:uidLastSave="{00000000-0000-0000-0000-000000000000}"/>
  <bookViews>
    <workbookView xWindow="33720" yWindow="-120" windowWidth="29040" windowHeight="15840" tabRatio="884" activeTab="2" xr2:uid="{00000000-000D-0000-FFFF-FFFF00000000}"/>
  </bookViews>
  <sheets>
    <sheet name="CATEGORY 1-FIXTURES" sheetId="5" r:id="rId1"/>
    <sheet name="CATEGORY 2-REPAIR PARTS" sheetId="6" r:id="rId2"/>
    <sheet name="CATEGORY 3-CULVER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" l="1"/>
  <c r="U3" i="5"/>
  <c r="L3" i="5"/>
  <c r="K4" i="5"/>
  <c r="L4" i="5"/>
  <c r="K5" i="5"/>
  <c r="L5" i="5"/>
  <c r="K6" i="5"/>
  <c r="L6" i="5"/>
  <c r="K7" i="5"/>
  <c r="L7" i="5"/>
  <c r="K8" i="5"/>
  <c r="L8" i="5"/>
  <c r="K9" i="5"/>
  <c r="L9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M3" i="5" l="1"/>
  <c r="Q3" i="6"/>
  <c r="Q4" i="6"/>
  <c r="Q5" i="6"/>
  <c r="Q6" i="6"/>
  <c r="Q7" i="6"/>
  <c r="Q8" i="6"/>
  <c r="Q9" i="6"/>
  <c r="Q10" i="6"/>
  <c r="Q11" i="6"/>
  <c r="Q12" i="6"/>
  <c r="M35" i="5"/>
  <c r="N35" i="5"/>
  <c r="O35" i="5"/>
  <c r="P35" i="5"/>
  <c r="Q35" i="5"/>
  <c r="R35" i="5"/>
  <c r="S35" i="5"/>
  <c r="Q14" i="6" l="1"/>
  <c r="M23" i="5"/>
  <c r="N23" i="5"/>
  <c r="O23" i="5"/>
  <c r="P23" i="5"/>
  <c r="Q23" i="5"/>
  <c r="R23" i="5"/>
  <c r="S23" i="5"/>
  <c r="U23" i="5"/>
  <c r="V23" i="5"/>
  <c r="M5" i="5" l="1"/>
  <c r="N5" i="5"/>
  <c r="O5" i="5"/>
  <c r="P5" i="5"/>
  <c r="Q5" i="5"/>
  <c r="R5" i="5"/>
  <c r="S5" i="5"/>
  <c r="U5" i="5"/>
  <c r="V5" i="5"/>
  <c r="K4" i="3" l="1"/>
  <c r="L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L3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3" i="3"/>
  <c r="L3" i="6" l="1"/>
  <c r="M3" i="6"/>
  <c r="N3" i="6"/>
  <c r="O3" i="6"/>
  <c r="P3" i="6"/>
  <c r="L4" i="6"/>
  <c r="M4" i="6"/>
  <c r="N4" i="6"/>
  <c r="O4" i="6"/>
  <c r="P4" i="6"/>
  <c r="L5" i="6"/>
  <c r="M5" i="6"/>
  <c r="N5" i="6"/>
  <c r="O5" i="6"/>
  <c r="P5" i="6"/>
  <c r="L6" i="6"/>
  <c r="M6" i="6"/>
  <c r="N6" i="6"/>
  <c r="O6" i="6"/>
  <c r="P6" i="6"/>
  <c r="L7" i="6"/>
  <c r="M7" i="6"/>
  <c r="N7" i="6"/>
  <c r="O7" i="6"/>
  <c r="P7" i="6"/>
  <c r="L8" i="6"/>
  <c r="M8" i="6"/>
  <c r="N8" i="6"/>
  <c r="O8" i="6"/>
  <c r="P8" i="6"/>
  <c r="L9" i="6"/>
  <c r="M9" i="6"/>
  <c r="N9" i="6"/>
  <c r="O9" i="6"/>
  <c r="P9" i="6"/>
  <c r="L10" i="6"/>
  <c r="M10" i="6"/>
  <c r="N10" i="6"/>
  <c r="O10" i="6"/>
  <c r="P10" i="6"/>
  <c r="L11" i="6"/>
  <c r="M11" i="6"/>
  <c r="N11" i="6"/>
  <c r="O11" i="6"/>
  <c r="P11" i="6"/>
  <c r="L12" i="6"/>
  <c r="M12" i="6"/>
  <c r="N12" i="6"/>
  <c r="O12" i="6"/>
  <c r="P12" i="6"/>
  <c r="K4" i="6"/>
  <c r="K5" i="6"/>
  <c r="K6" i="6"/>
  <c r="K7" i="6"/>
  <c r="K8" i="6"/>
  <c r="K9" i="6"/>
  <c r="K10" i="6"/>
  <c r="K11" i="6"/>
  <c r="K12" i="6"/>
  <c r="K3" i="6"/>
  <c r="V3" i="5"/>
  <c r="U4" i="5"/>
  <c r="V4" i="5"/>
  <c r="U6" i="5"/>
  <c r="V6" i="5"/>
  <c r="U7" i="5"/>
  <c r="V7" i="5"/>
  <c r="U8" i="5"/>
  <c r="V8" i="5"/>
  <c r="U9" i="5"/>
  <c r="V9" i="5"/>
  <c r="U11" i="5"/>
  <c r="V11" i="5"/>
  <c r="U12" i="5"/>
  <c r="V12" i="5"/>
  <c r="U13" i="5"/>
  <c r="V13" i="5"/>
  <c r="U14" i="5"/>
  <c r="V14" i="5"/>
  <c r="U16" i="5"/>
  <c r="V16" i="5"/>
  <c r="U18" i="5"/>
  <c r="V18" i="5"/>
  <c r="U15" i="5"/>
  <c r="V15" i="5"/>
  <c r="U22" i="5"/>
  <c r="V22" i="5"/>
  <c r="U19" i="5"/>
  <c r="V19" i="5"/>
  <c r="U24" i="5"/>
  <c r="V24" i="5"/>
  <c r="U17" i="5"/>
  <c r="V17" i="5"/>
  <c r="U21" i="5"/>
  <c r="V21" i="5"/>
  <c r="U25" i="5"/>
  <c r="V25" i="5"/>
  <c r="U20" i="5"/>
  <c r="V20" i="5"/>
  <c r="U33" i="5"/>
  <c r="V33" i="5"/>
  <c r="U34" i="5"/>
  <c r="V34" i="5"/>
  <c r="U35" i="5"/>
  <c r="V35" i="5"/>
  <c r="U26" i="5"/>
  <c r="V26" i="5"/>
  <c r="U27" i="5"/>
  <c r="V27" i="5"/>
  <c r="U28" i="5"/>
  <c r="V28" i="5"/>
  <c r="U29" i="5"/>
  <c r="V29" i="5"/>
  <c r="U30" i="5"/>
  <c r="V30" i="5"/>
  <c r="U31" i="5"/>
  <c r="V31" i="5"/>
  <c r="U32" i="5"/>
  <c r="V32" i="5"/>
  <c r="N3" i="5"/>
  <c r="O3" i="5"/>
  <c r="P3" i="5"/>
  <c r="Q3" i="5"/>
  <c r="R3" i="5"/>
  <c r="S3" i="5"/>
  <c r="M4" i="5"/>
  <c r="N4" i="5"/>
  <c r="O4" i="5"/>
  <c r="P4" i="5"/>
  <c r="Q4" i="5"/>
  <c r="R4" i="5"/>
  <c r="S4" i="5"/>
  <c r="M6" i="5"/>
  <c r="N6" i="5"/>
  <c r="O6" i="5"/>
  <c r="P6" i="5"/>
  <c r="Q6" i="5"/>
  <c r="R6" i="5"/>
  <c r="S6" i="5"/>
  <c r="M7" i="5"/>
  <c r="N7" i="5"/>
  <c r="O7" i="5"/>
  <c r="P7" i="5"/>
  <c r="Q7" i="5"/>
  <c r="R7" i="5"/>
  <c r="S7" i="5"/>
  <c r="M8" i="5"/>
  <c r="N8" i="5"/>
  <c r="O8" i="5"/>
  <c r="P8" i="5"/>
  <c r="Q8" i="5"/>
  <c r="R8" i="5"/>
  <c r="S8" i="5"/>
  <c r="M9" i="5"/>
  <c r="N9" i="5"/>
  <c r="O9" i="5"/>
  <c r="P9" i="5"/>
  <c r="Q9" i="5"/>
  <c r="R9" i="5"/>
  <c r="S9" i="5"/>
  <c r="M11" i="5"/>
  <c r="N11" i="5"/>
  <c r="O11" i="5"/>
  <c r="P11" i="5"/>
  <c r="Q11" i="5"/>
  <c r="R11" i="5"/>
  <c r="S11" i="5"/>
  <c r="M12" i="5"/>
  <c r="N12" i="5"/>
  <c r="O12" i="5"/>
  <c r="P12" i="5"/>
  <c r="Q12" i="5"/>
  <c r="R12" i="5"/>
  <c r="S12" i="5"/>
  <c r="M13" i="5"/>
  <c r="N13" i="5"/>
  <c r="O13" i="5"/>
  <c r="P13" i="5"/>
  <c r="Q13" i="5"/>
  <c r="R13" i="5"/>
  <c r="S13" i="5"/>
  <c r="M14" i="5"/>
  <c r="N14" i="5"/>
  <c r="O14" i="5"/>
  <c r="P14" i="5"/>
  <c r="Q14" i="5"/>
  <c r="R14" i="5"/>
  <c r="S14" i="5"/>
  <c r="M16" i="5"/>
  <c r="N16" i="5"/>
  <c r="O16" i="5"/>
  <c r="P16" i="5"/>
  <c r="Q16" i="5"/>
  <c r="R16" i="5"/>
  <c r="S16" i="5"/>
  <c r="M18" i="5"/>
  <c r="N18" i="5"/>
  <c r="O18" i="5"/>
  <c r="P18" i="5"/>
  <c r="Q18" i="5"/>
  <c r="R18" i="5"/>
  <c r="S18" i="5"/>
  <c r="M15" i="5"/>
  <c r="N15" i="5"/>
  <c r="O15" i="5"/>
  <c r="P15" i="5"/>
  <c r="Q15" i="5"/>
  <c r="R15" i="5"/>
  <c r="S15" i="5"/>
  <c r="M22" i="5"/>
  <c r="N22" i="5"/>
  <c r="O22" i="5"/>
  <c r="P22" i="5"/>
  <c r="Q22" i="5"/>
  <c r="R22" i="5"/>
  <c r="S22" i="5"/>
  <c r="M19" i="5"/>
  <c r="N19" i="5"/>
  <c r="O19" i="5"/>
  <c r="P19" i="5"/>
  <c r="Q19" i="5"/>
  <c r="R19" i="5"/>
  <c r="S19" i="5"/>
  <c r="M24" i="5"/>
  <c r="N24" i="5"/>
  <c r="O24" i="5"/>
  <c r="P24" i="5"/>
  <c r="Q24" i="5"/>
  <c r="R24" i="5"/>
  <c r="S24" i="5"/>
  <c r="M17" i="5"/>
  <c r="N17" i="5"/>
  <c r="O17" i="5"/>
  <c r="P17" i="5"/>
  <c r="Q17" i="5"/>
  <c r="R17" i="5"/>
  <c r="S17" i="5"/>
  <c r="M21" i="5"/>
  <c r="N21" i="5"/>
  <c r="O21" i="5"/>
  <c r="P21" i="5"/>
  <c r="Q21" i="5"/>
  <c r="R21" i="5"/>
  <c r="S21" i="5"/>
  <c r="M25" i="5"/>
  <c r="N25" i="5"/>
  <c r="O25" i="5"/>
  <c r="P25" i="5"/>
  <c r="Q25" i="5"/>
  <c r="R25" i="5"/>
  <c r="S25" i="5"/>
  <c r="M20" i="5"/>
  <c r="N20" i="5"/>
  <c r="O20" i="5"/>
  <c r="P20" i="5"/>
  <c r="Q20" i="5"/>
  <c r="R20" i="5"/>
  <c r="S20" i="5"/>
  <c r="M33" i="5"/>
  <c r="N33" i="5"/>
  <c r="O33" i="5"/>
  <c r="P33" i="5"/>
  <c r="Q33" i="5"/>
  <c r="R33" i="5"/>
  <c r="S33" i="5"/>
  <c r="M34" i="5"/>
  <c r="N34" i="5"/>
  <c r="O34" i="5"/>
  <c r="P34" i="5"/>
  <c r="Q34" i="5"/>
  <c r="R34" i="5"/>
  <c r="S34" i="5"/>
  <c r="M26" i="5"/>
  <c r="N26" i="5"/>
  <c r="O26" i="5"/>
  <c r="P26" i="5"/>
  <c r="Q26" i="5"/>
  <c r="R26" i="5"/>
  <c r="S26" i="5"/>
  <c r="M27" i="5"/>
  <c r="N27" i="5"/>
  <c r="O27" i="5"/>
  <c r="P27" i="5"/>
  <c r="Q27" i="5"/>
  <c r="R27" i="5"/>
  <c r="S27" i="5"/>
  <c r="M28" i="5"/>
  <c r="N28" i="5"/>
  <c r="O28" i="5"/>
  <c r="P28" i="5"/>
  <c r="Q28" i="5"/>
  <c r="R28" i="5"/>
  <c r="S28" i="5"/>
  <c r="M29" i="5"/>
  <c r="N29" i="5"/>
  <c r="O29" i="5"/>
  <c r="P29" i="5"/>
  <c r="Q29" i="5"/>
  <c r="R29" i="5"/>
  <c r="S29" i="5"/>
  <c r="M30" i="5"/>
  <c r="N30" i="5"/>
  <c r="O30" i="5"/>
  <c r="P30" i="5"/>
  <c r="Q30" i="5"/>
  <c r="R30" i="5"/>
  <c r="S30" i="5"/>
  <c r="M31" i="5"/>
  <c r="N31" i="5"/>
  <c r="O31" i="5"/>
  <c r="P31" i="5"/>
  <c r="Q31" i="5"/>
  <c r="R31" i="5"/>
  <c r="S31" i="5"/>
  <c r="M32" i="5"/>
  <c r="N32" i="5"/>
  <c r="O32" i="5"/>
  <c r="P32" i="5"/>
  <c r="Q32" i="5"/>
  <c r="R32" i="5"/>
  <c r="S32" i="5"/>
  <c r="K14" i="6" l="1"/>
  <c r="P14" i="6"/>
  <c r="N14" i="6"/>
  <c r="O14" i="6"/>
  <c r="M14" i="6"/>
  <c r="L14" i="6"/>
  <c r="R14" i="6" l="1"/>
</calcChain>
</file>

<file path=xl/sharedStrings.xml><?xml version="1.0" encoding="utf-8"?>
<sst xmlns="http://schemas.openxmlformats.org/spreadsheetml/2006/main" count="1772" uniqueCount="384">
  <si>
    <t>Type</t>
  </si>
  <si>
    <t>Diameters</t>
  </si>
  <si>
    <t>UoM</t>
  </si>
  <si>
    <t>Single wall non-perforated CPP</t>
  </si>
  <si>
    <t xml:space="preserve"> 18”</t>
  </si>
  <si>
    <t>LF</t>
  </si>
  <si>
    <t xml:space="preserve"> 24”</t>
  </si>
  <si>
    <t>Double wall non-perforated CPP</t>
  </si>
  <si>
    <t>18”</t>
  </si>
  <si>
    <t>24”</t>
  </si>
  <si>
    <t xml:space="preserve"> 30”</t>
  </si>
  <si>
    <t>36"</t>
  </si>
  <si>
    <t>48”</t>
  </si>
  <si>
    <t>Single wall perforated CCP</t>
  </si>
  <si>
    <t>8"</t>
  </si>
  <si>
    <t>10”</t>
  </si>
  <si>
    <t>Double wall perforated CCP</t>
  </si>
  <si>
    <t>Culvert Bands</t>
  </si>
  <si>
    <t>18"</t>
  </si>
  <si>
    <t>EA</t>
  </si>
  <si>
    <t>24"</t>
  </si>
  <si>
    <t>30"</t>
  </si>
  <si>
    <t>48"</t>
  </si>
  <si>
    <t>Elbows Diameter 18"</t>
  </si>
  <si>
    <t>30 Degrees</t>
  </si>
  <si>
    <t>45 Degrees</t>
  </si>
  <si>
    <t>12"</t>
  </si>
  <si>
    <t>HDPE Bell &amp; Spigot StormTite AASHTO</t>
  </si>
  <si>
    <t>Manufacturer</t>
  </si>
  <si>
    <t>BANDS</t>
  </si>
  <si>
    <t>ELBOW</t>
  </si>
  <si>
    <t>Degree</t>
  </si>
  <si>
    <t xml:space="preserve">  Part Number</t>
  </si>
  <si>
    <t>Part Number</t>
  </si>
  <si>
    <t>Fixtures</t>
  </si>
  <si>
    <t>Water Heater</t>
  </si>
  <si>
    <t>Zurn</t>
  </si>
  <si>
    <t>each</t>
  </si>
  <si>
    <t>Delany</t>
  </si>
  <si>
    <t>368A-K</t>
  </si>
  <si>
    <t>143-ACQ</t>
  </si>
  <si>
    <t>Fluidmaster</t>
  </si>
  <si>
    <t>PRO6F12</t>
  </si>
  <si>
    <t>PRO6F16</t>
  </si>
  <si>
    <t>Arrowhead Brass</t>
  </si>
  <si>
    <t>302LKLF</t>
  </si>
  <si>
    <t>P6000-EU13</t>
  </si>
  <si>
    <t>427A-INDV</t>
  </si>
  <si>
    <t>P6000-ER15</t>
  </si>
  <si>
    <t>422-113JKCP</t>
  </si>
  <si>
    <t>Category 1 - Fixtures</t>
  </si>
  <si>
    <t>Commercial Restroom Sanitary Napkin/Tampon Disposal, Stainless, Surface-Mount</t>
  </si>
  <si>
    <t>50 Gallon 40000 BTU Water Heater, Natural Gas</t>
  </si>
  <si>
    <t>3/4" x 10' Hard Copper Pipe Type M</t>
  </si>
  <si>
    <t>3/4" x 10' Hard Copper Pipe Type L</t>
  </si>
  <si>
    <t>Product Type/Description</t>
  </si>
  <si>
    <t>Price Basis</t>
  </si>
  <si>
    <t>Percentage</t>
  </si>
  <si>
    <t xml:space="preserve">ABS Pumps Inc. </t>
  </si>
  <si>
    <t>Pump</t>
  </si>
  <si>
    <t>Acorn Engineering Co. (Neptune)</t>
  </si>
  <si>
    <t>Specialized items</t>
  </si>
  <si>
    <t>AFC Valve Company</t>
  </si>
  <si>
    <t>Fittings/Valves/Misc.</t>
  </si>
  <si>
    <t>American Standard (Brass Products)</t>
  </si>
  <si>
    <t>Faucet</t>
  </si>
  <si>
    <t>Amtrol, Inc.</t>
  </si>
  <si>
    <t>HTG/Tank</t>
  </si>
  <si>
    <t>Apollo-Conbraco</t>
  </si>
  <si>
    <t>Aqua-Pure (Cuno)</t>
  </si>
  <si>
    <t>Filtration</t>
  </si>
  <si>
    <t>Armstrong International</t>
  </si>
  <si>
    <t>Armstrong Pumps</t>
  </si>
  <si>
    <t>ASCO General Controls</t>
  </si>
  <si>
    <t>Washroom Accessories</t>
  </si>
  <si>
    <t>ASI Accurate</t>
  </si>
  <si>
    <t>Partitions</t>
  </si>
  <si>
    <t>ASI Global</t>
  </si>
  <si>
    <t>Global</t>
  </si>
  <si>
    <t>Bell &amp; Gossett (ITT)</t>
  </si>
  <si>
    <t>Bemis MFG.  Company</t>
  </si>
  <si>
    <t xml:space="preserve">Boline Systems Inc. </t>
  </si>
  <si>
    <t>Bock Water Heaters, Inc.</t>
  </si>
  <si>
    <t xml:space="preserve">Brass Craft MFG./Plumb Shop Div. </t>
  </si>
  <si>
    <t>Burnham</t>
  </si>
  <si>
    <t>Cash Acme</t>
  </si>
  <si>
    <t xml:space="preserve">Cherne Industries, Inc. </t>
  </si>
  <si>
    <t>Delta Faucet Corporation</t>
  </si>
  <si>
    <t>Dunham-Bush Products</t>
  </si>
  <si>
    <t>Ebba Iron</t>
  </si>
  <si>
    <t xml:space="preserve">Emerson-Swan Co., Inc. </t>
  </si>
  <si>
    <t>Enfield Industrial Corporation</t>
  </si>
  <si>
    <t xml:space="preserve">Ever-Fab, Inc. </t>
  </si>
  <si>
    <t xml:space="preserve">Fluidmaster, Inc. </t>
  </si>
  <si>
    <t xml:space="preserve">Gould Pumps, Inc. </t>
  </si>
  <si>
    <t xml:space="preserve">Grohe America, Inc. </t>
  </si>
  <si>
    <t>Grundfos</t>
  </si>
  <si>
    <t xml:space="preserve">Haws Corp. </t>
  </si>
  <si>
    <t>Hercules Chemical Company (Oatey)</t>
  </si>
  <si>
    <t>Chemical</t>
  </si>
  <si>
    <t>Hydrotek</t>
  </si>
  <si>
    <t>In-Sink-Erator</t>
  </si>
  <si>
    <t>In-Sink-Erator (All Other)</t>
  </si>
  <si>
    <t>All Other</t>
  </si>
  <si>
    <t>Just Mf. Company</t>
  </si>
  <si>
    <t>Legend</t>
  </si>
  <si>
    <t xml:space="preserve">Liberty Pumps, Inc. </t>
  </si>
  <si>
    <t xml:space="preserve">Lochinvar Water heater Corp. </t>
  </si>
  <si>
    <t xml:space="preserve">Maax Inc. </t>
  </si>
  <si>
    <t xml:space="preserve">Mansfield Plumbing Products, Inc. </t>
  </si>
  <si>
    <t>Matco-Norca</t>
  </si>
  <si>
    <t>Metcraft Industries</t>
  </si>
  <si>
    <t xml:space="preserve">Milwaukee Electrical Tool Corp. </t>
  </si>
  <si>
    <t>Tools/Safety</t>
  </si>
  <si>
    <t>Moen (Div. Of Stanadyne)</t>
  </si>
  <si>
    <t>Moen (Div. Of Stanadyne) (Commercial)</t>
  </si>
  <si>
    <t>Mueller Steam Specialty</t>
  </si>
  <si>
    <t>Mustee, El &amp; Sons</t>
  </si>
  <si>
    <t xml:space="preserve">Myers, F. E. </t>
  </si>
  <si>
    <t xml:space="preserve">Nibco Inc. </t>
  </si>
  <si>
    <t>Pasco Specialty &amp; Mfg. Company</t>
  </si>
  <si>
    <t>Powers Process Controls</t>
  </si>
  <si>
    <t xml:space="preserve">Red-White Valve Corp. </t>
  </si>
  <si>
    <t>Ridgid Tool Company</t>
  </si>
  <si>
    <t xml:space="preserve">Romac, Inc. </t>
  </si>
  <si>
    <t>Ruud Water Heaters</t>
  </si>
  <si>
    <t>Ruud Water Heaters (Commercial)</t>
  </si>
  <si>
    <t>Sensus USA</t>
  </si>
  <si>
    <t>Meters</t>
  </si>
  <si>
    <t xml:space="preserve">Smith, Jay R., Mfg. Co. </t>
  </si>
  <si>
    <t>Speakman Company</t>
  </si>
  <si>
    <t xml:space="preserve">Spirax Sarco, Inc. </t>
  </si>
  <si>
    <t xml:space="preserve">Swan Corp. </t>
  </si>
  <si>
    <t xml:space="preserve">Symmons Industries, Inc. </t>
  </si>
  <si>
    <t xml:space="preserve">T &amp; S Brass &amp; Bronze Works Inc. </t>
  </si>
  <si>
    <t>Taco Products</t>
  </si>
  <si>
    <t>Toto Brass</t>
  </si>
  <si>
    <t>Turbotorch, Div. of Victor Equipment</t>
  </si>
  <si>
    <t>Viega ProPress</t>
  </si>
  <si>
    <t>Victaulic Company of America</t>
  </si>
  <si>
    <t>Victaulic Company of America (All Other)</t>
  </si>
  <si>
    <t>Walworth Company</t>
  </si>
  <si>
    <t xml:space="preserve">Ward Mfg. </t>
  </si>
  <si>
    <t>Watts Purewater</t>
  </si>
  <si>
    <t>Watts Regulators</t>
  </si>
  <si>
    <t>Wilkins Operations (Zurn Industries)</t>
  </si>
  <si>
    <t>Willoughby Industries</t>
  </si>
  <si>
    <t xml:space="preserve">Woodford Mfg. Co. </t>
  </si>
  <si>
    <t>Zoeller Pumps</t>
  </si>
  <si>
    <t xml:space="preserve">Zurn Industries, Inc. </t>
  </si>
  <si>
    <t>Item</t>
  </si>
  <si>
    <t>SubCat</t>
  </si>
  <si>
    <t>Category 3 - Culverts</t>
  </si>
  <si>
    <t>Metrics</t>
  </si>
  <si>
    <t>Each</t>
  </si>
  <si>
    <t>American Standard</t>
  </si>
  <si>
    <t>606B121.002</t>
  </si>
  <si>
    <t>Rehau</t>
  </si>
  <si>
    <t>499702-001</t>
  </si>
  <si>
    <t>QQPC44X</t>
  </si>
  <si>
    <t>NIBCO</t>
  </si>
  <si>
    <t>Nibco</t>
  </si>
  <si>
    <t>Viega</t>
  </si>
  <si>
    <t>AO Smith</t>
  </si>
  <si>
    <t>Bradford White</t>
  </si>
  <si>
    <t>MH06010</t>
  </si>
  <si>
    <t>Mueller Streamline</t>
  </si>
  <si>
    <t>LH06010</t>
  </si>
  <si>
    <t>KS14020</t>
  </si>
  <si>
    <t>KS20020</t>
  </si>
  <si>
    <t>Kohler</t>
  </si>
  <si>
    <t>84325-0</t>
  </si>
  <si>
    <t>1.1 Gpf to 1.6 Gpf, Wall Mount Toilet, Elongated Wall Mount Toilet Bowl, Top Spud, White, less seat</t>
  </si>
  <si>
    <t>1.1 to 1.6 Gpf, Floor Mount Toilet, Elongated Toilet Bowl, Commercial, less seat</t>
  </si>
  <si>
    <t>1.1 Gpf, Floor Mount Toilet, with Touchless Piston Flush Valve, White, Commercial, less seat</t>
  </si>
  <si>
    <t>1.28 Gpf Toilet Piston Sensor Closet Flush Valve, Touchless</t>
  </si>
  <si>
    <t>1.6 Gpf Toilet Piston Sensor Closet Flush Valve, Touchless</t>
  </si>
  <si>
    <t>1.6 GPF ADA Compliant Floor Toilet, One Piece, Elongated, White, with seat</t>
  </si>
  <si>
    <t>2034314.020</t>
  </si>
  <si>
    <t>B-2892</t>
  </si>
  <si>
    <t>Bobrick</t>
  </si>
  <si>
    <t>Toilet Tissue Dispenser, Surface Mount, Jumbo-size, Double Roll</t>
  </si>
  <si>
    <t>Commercial Soap Dispenser, Stainless Steel, Vertical, Surface Mount, Commercial</t>
  </si>
  <si>
    <t>B -2111</t>
  </si>
  <si>
    <t xml:space="preserve">Bobrick </t>
  </si>
  <si>
    <t>B-270</t>
  </si>
  <si>
    <t>ADA Recessed Mounted Hand Dryer, 115V</t>
  </si>
  <si>
    <t>B3725</t>
  </si>
  <si>
    <t>PEX-A Reinforcing Ring 1/2", F1960, Plastic</t>
  </si>
  <si>
    <t>Fittings</t>
  </si>
  <si>
    <t>Tubing</t>
  </si>
  <si>
    <t>3/4" Copper T Fitting, CXCXC, Lead-Free</t>
  </si>
  <si>
    <t>PEX-A Reinforcing Ring 3/4", F1960, Plastic</t>
  </si>
  <si>
    <t>499704-001</t>
  </si>
  <si>
    <t>OCR19X C</t>
  </si>
  <si>
    <t>1/2 x 3/8 in. Compression x OD Compression Loose Key Handle Angle Supply Stop Valve,  Chrome plated</t>
  </si>
  <si>
    <t>1 1/2" ProPress Copper 90 degree elbow PxP</t>
  </si>
  <si>
    <t>3/4 x 24 in. FIP x FIP Sweat Stainless Steel Flexible Connector</t>
  </si>
  <si>
    <t>LSP Products Group</t>
  </si>
  <si>
    <t>WSS-124-PP</t>
  </si>
  <si>
    <t>1" x 1" F1960, LF Brass Adapter PEX to FPT</t>
  </si>
  <si>
    <t>499823-001</t>
  </si>
  <si>
    <t>Brass Craft</t>
  </si>
  <si>
    <t>114-604NL</t>
  </si>
  <si>
    <t>5/8"OD x 3/8"OD T-595NL, Lead-free, Chrome Brass, 1/4 Turn Angle Stop Valve</t>
  </si>
  <si>
    <t>1" Galvanized T, FPT, 150#</t>
  </si>
  <si>
    <t>ZMGT05</t>
  </si>
  <si>
    <t>2" ProPress x FTG 90 degree Street elbow, Copper</t>
  </si>
  <si>
    <t>235351-023</t>
  </si>
  <si>
    <t>2" x 20' Pex Plastic Pipe, White</t>
  </si>
  <si>
    <t>132591-023</t>
  </si>
  <si>
    <t>1/2" Soft Copper Tube 60' Roll Type L</t>
  </si>
  <si>
    <t>LS04060</t>
  </si>
  <si>
    <t>119 Gallon Commercial Electric Water Heater, 36kW</t>
  </si>
  <si>
    <t>119 Gallon Commercial Natural Gas Water Heater, 300 Input MBtu</t>
  </si>
  <si>
    <t>URG250T6N-395</t>
  </si>
  <si>
    <t>Z6000-WS1-VC-YB-YC</t>
  </si>
  <si>
    <t>Diaphragm Valve, 1.6 Gpf, Dual flush function, Stop cover and Sweat Solder Kit</t>
  </si>
  <si>
    <t>Rubberflex Internal Handle Operating System, Brass 3 1/32" length</t>
  </si>
  <si>
    <t xml:space="preserve">Diaphragm Drop-In Kit, 4.5 Gpf </t>
  </si>
  <si>
    <t>12" Faucet Connection Hose, 3/8" x 3/8" compression thread, Braided, Stainless Steel</t>
  </si>
  <si>
    <t>16" Faucet Connection Hose, 3/8" x 3/8", compression thread, Braided, Stainless Steel</t>
  </si>
  <si>
    <t>Valve Hose Bibb, 3/4" loose key, Bronze/Brass</t>
  </si>
  <si>
    <t>Manual Urinal Flush Relief Valve Trip Mechanism, plastic</t>
  </si>
  <si>
    <t>Toilet Flush Valve Diaphragm Chemical Resistant, includes 1.0 Gpf Flow ring, 3.0/3.5 Flow ring, and Aquaflush Diaphragm</t>
  </si>
  <si>
    <t>Escutcheon Nut, polished chrome</t>
  </si>
  <si>
    <t>Gooseneck, Chrome faucet</t>
  </si>
  <si>
    <t>Chicago Faucet</t>
  </si>
  <si>
    <t>786-ABCP</t>
  </si>
  <si>
    <t>3/4" Barb Coupling, Polymer</t>
  </si>
  <si>
    <t>2" Soft Copper Tube 20', Type K</t>
  </si>
  <si>
    <t>1 1/2" Soft Copper Tube 20', Type K</t>
  </si>
  <si>
    <t>1/2" Male Adapter, copper, CxM Type, Lead-free</t>
  </si>
  <si>
    <t>ASI American Specialties</t>
  </si>
  <si>
    <t>Flowserve Corp. (Durco/Duriron)</t>
  </si>
  <si>
    <t xml:space="preserve">Hammond Valve Corp. </t>
  </si>
  <si>
    <t xml:space="preserve">Hayward Industrial Products, Inc. </t>
  </si>
  <si>
    <t>McDonald, A Y pumps</t>
  </si>
  <si>
    <t>Precision Plumbing Products</t>
  </si>
  <si>
    <t xml:space="preserve">Reed Mf. Co. </t>
  </si>
  <si>
    <t>Sloan Valve company</t>
  </si>
  <si>
    <t>Weil-McLain</t>
  </si>
  <si>
    <t xml:space="preserve">Rubber Sleeve Vacuum Breaker Assembly </t>
  </si>
  <si>
    <t>MSRP Discount</t>
  </si>
  <si>
    <t>Cost Plus Discount</t>
  </si>
  <si>
    <t>1/2" x 20' Pex Straight tubing, White</t>
  </si>
  <si>
    <t>AO Smith Electric</t>
  </si>
  <si>
    <t>AO Smith Gas</t>
  </si>
  <si>
    <t>Valves/Misc.</t>
  </si>
  <si>
    <t xml:space="preserve">Fixtures </t>
  </si>
  <si>
    <t xml:space="preserve">American Standard </t>
  </si>
  <si>
    <t xml:space="preserve">Faucets </t>
  </si>
  <si>
    <t>Specialized Items</t>
  </si>
  <si>
    <t xml:space="preserve">Zurn </t>
  </si>
  <si>
    <t xml:space="preserve">Rehau </t>
  </si>
  <si>
    <t xml:space="preserve">Viega </t>
  </si>
  <si>
    <t xml:space="preserve">Legend </t>
  </si>
  <si>
    <t xml:space="preserve">Nibco </t>
  </si>
  <si>
    <t xml:space="preserve">Brass Craft </t>
  </si>
  <si>
    <t xml:space="preserve">Matco-Norca </t>
  </si>
  <si>
    <t xml:space="preserve">Specified Manufacturers List </t>
  </si>
  <si>
    <t xml:space="preserve">Additional Manufacturers List </t>
  </si>
  <si>
    <t>Jones Stephens</t>
  </si>
  <si>
    <t>PEXPRINGD</t>
  </si>
  <si>
    <t>PEXPRINGF</t>
  </si>
  <si>
    <t>PEXPCF</t>
  </si>
  <si>
    <t>PEXLFBFAG</t>
  </si>
  <si>
    <t>Proflo</t>
  </si>
  <si>
    <t>PFXQAC32C</t>
  </si>
  <si>
    <t>PFXAC32C</t>
  </si>
  <si>
    <t>PFXCHFW24NA</t>
  </si>
  <si>
    <t>PEXD20WHITE</t>
  </si>
  <si>
    <t>PEXK20WHITE</t>
  </si>
  <si>
    <t>ADRE12022F093000</t>
  </si>
  <si>
    <t>ABTH300A00N000000</t>
  </si>
  <si>
    <t>BRG250T6N394</t>
  </si>
  <si>
    <t>PVC SCH 40 PIPE</t>
  </si>
  <si>
    <t>PVC PIPE</t>
  </si>
  <si>
    <t>PFC SCH 80 PIPE</t>
  </si>
  <si>
    <t>PVC C900/C905 PIPE</t>
  </si>
  <si>
    <t>PVC PIP PIPE</t>
  </si>
  <si>
    <t>PVC 3034 PVC PIPE</t>
  </si>
  <si>
    <t>C110/C153 Ductile Iron Fittings/domestic</t>
  </si>
  <si>
    <t>C110/C153 Ductile Iron Fittings/imprt</t>
  </si>
  <si>
    <t>PF109FLKC</t>
  </si>
  <si>
    <t>ADS</t>
  </si>
  <si>
    <t>24400020L</t>
  </si>
  <si>
    <t>18650020DW</t>
  </si>
  <si>
    <t>24650020DWL</t>
  </si>
  <si>
    <t>30650020DW</t>
  </si>
  <si>
    <t>36650020DW</t>
  </si>
  <si>
    <t>48650020IB</t>
  </si>
  <si>
    <t>08110020IB</t>
  </si>
  <si>
    <t>10110020IB</t>
  </si>
  <si>
    <t>12650020IB</t>
  </si>
  <si>
    <t>18650020IB</t>
  </si>
  <si>
    <t>24650020IBL</t>
  </si>
  <si>
    <t>30650020IB</t>
  </si>
  <si>
    <t>1866AA</t>
  </si>
  <si>
    <t>2466AA</t>
  </si>
  <si>
    <t>3066AA</t>
  </si>
  <si>
    <t>3662AA</t>
  </si>
  <si>
    <t>4866AA</t>
  </si>
  <si>
    <t>1895AN65B</t>
  </si>
  <si>
    <t>1897AN65BB</t>
  </si>
  <si>
    <t>Vendor</t>
  </si>
  <si>
    <t>Ferguson</t>
  </si>
  <si>
    <t>PR96053-T3D-NA</t>
  </si>
  <si>
    <t>96057-0</t>
  </si>
  <si>
    <t>Sloan</t>
  </si>
  <si>
    <t>B-2706</t>
  </si>
  <si>
    <t>ASC Engineered</t>
  </si>
  <si>
    <t>#0811001205</t>
  </si>
  <si>
    <t>Cambridge Lee</t>
  </si>
  <si>
    <t>Rheem</t>
  </si>
  <si>
    <t>ES120-36-G</t>
  </si>
  <si>
    <t>GHE100SU-300(A)</t>
  </si>
  <si>
    <t>Keller Supply</t>
  </si>
  <si>
    <t>Keeler Supply</t>
  </si>
  <si>
    <t>Specified Manufacturers or Equal Alternative</t>
  </si>
  <si>
    <t>Category Item</t>
  </si>
  <si>
    <t>Additional Manufacturer List 2</t>
  </si>
  <si>
    <t xml:space="preserve">Additional Manufacturers </t>
  </si>
  <si>
    <t>Additional Manufacturers</t>
  </si>
  <si>
    <t>The Part Works</t>
  </si>
  <si>
    <t xml:space="preserve">Category 2 - Repair Parts </t>
  </si>
  <si>
    <t>Acorn Mfg</t>
  </si>
  <si>
    <t>repair parts</t>
  </si>
  <si>
    <t xml:space="preserve">Ammex </t>
  </si>
  <si>
    <t>gloves</t>
  </si>
  <si>
    <t>American Specialites</t>
  </si>
  <si>
    <t>Restroom accessories</t>
  </si>
  <si>
    <t>Bell and Gossett</t>
  </si>
  <si>
    <t>pump repair parts</t>
  </si>
  <si>
    <t>Bemis</t>
  </si>
  <si>
    <t>toilet seats</t>
  </si>
  <si>
    <t>restroom acc. Parts</t>
  </si>
  <si>
    <t>Bradley</t>
  </si>
  <si>
    <t>Central Brass</t>
  </si>
  <si>
    <t>Conbraco/Apollo</t>
  </si>
  <si>
    <t>backflow parts</t>
  </si>
  <si>
    <t xml:space="preserve">Elkay </t>
  </si>
  <si>
    <t xml:space="preserve">Hydration </t>
  </si>
  <si>
    <t>Febco</t>
  </si>
  <si>
    <t>Fisher</t>
  </si>
  <si>
    <t>Grohe</t>
  </si>
  <si>
    <t>Gerber</t>
  </si>
  <si>
    <t>General Wire</t>
  </si>
  <si>
    <t>drain cleaning</t>
  </si>
  <si>
    <t>Guardian</t>
  </si>
  <si>
    <t>Emergency equip</t>
  </si>
  <si>
    <t>Hoffman</t>
  </si>
  <si>
    <t>HVAC parts</t>
  </si>
  <si>
    <t>Haws</t>
  </si>
  <si>
    <t xml:space="preserve">John Guest </t>
  </si>
  <si>
    <t>fittings</t>
  </si>
  <si>
    <t xml:space="preserve">Josam </t>
  </si>
  <si>
    <t xml:space="preserve">Kohler </t>
  </si>
  <si>
    <t>Koch Filters</t>
  </si>
  <si>
    <t>air filters</t>
  </si>
  <si>
    <t>Krowne</t>
  </si>
  <si>
    <t xml:space="preserve">Lawler </t>
  </si>
  <si>
    <t xml:space="preserve">Leonard </t>
  </si>
  <si>
    <t>Moen</t>
  </si>
  <si>
    <t>Murdock</t>
  </si>
  <si>
    <t>Neoperl</t>
  </si>
  <si>
    <t>Oasis international</t>
  </si>
  <si>
    <t>Prier Brass</t>
  </si>
  <si>
    <t>Powers Process</t>
  </si>
  <si>
    <t xml:space="preserve">Ridgid </t>
  </si>
  <si>
    <t>tools</t>
  </si>
  <si>
    <t>Sharkbite</t>
  </si>
  <si>
    <t>Sloan Valve</t>
  </si>
  <si>
    <t>Speakman</t>
  </si>
  <si>
    <t>Symmons</t>
  </si>
  <si>
    <t>Toto</t>
  </si>
  <si>
    <t>T&amp;S Brass</t>
  </si>
  <si>
    <t>Viega LLC</t>
  </si>
  <si>
    <t>Watts Regulator</t>
  </si>
  <si>
    <t>Wade</t>
  </si>
  <si>
    <t>Watco Mfg</t>
  </si>
  <si>
    <t>Wilkins</t>
  </si>
  <si>
    <t>Specified Manufacturers</t>
  </si>
  <si>
    <t xml:space="preserve">Price Basis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</si>
</sst>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vertical="top"/>
    </xf>
    <xf numFmtId="9" fontId="0" fillId="0" borderId="0" xfId="1" applyFont="1"/>
    <xf numFmtId="1" fontId="0" fillId="0" borderId="0" xfId="1" applyNumberFormat="1" applyFont="1"/>
    <xf numFmtId="0" fontId="0" fillId="0" borderId="0" xfId="0" applyProtection="1">
      <protection locked="0"/>
    </xf>
    <xf numFmtId="9" fontId="0" fillId="0" borderId="0" xfId="1" applyFont="1" applyFill="1" applyBorder="1" applyProtection="1">
      <protection locked="0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1" applyNumberFormat="1" applyFont="1" applyFill="1" applyBorder="1" applyProtection="1">
      <protection locked="0"/>
    </xf>
    <xf numFmtId="0" fontId="4" fillId="0" borderId="0" xfId="0" applyFont="1" applyFill="1" applyBorder="1"/>
    <xf numFmtId="0" fontId="0" fillId="0" borderId="0" xfId="0" applyFont="1" applyFill="1" applyBorder="1"/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wrapText="1"/>
    </xf>
    <xf numFmtId="9" fontId="0" fillId="0" borderId="0" xfId="1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4" fillId="0" borderId="0" xfId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  <protection locked="0"/>
    </xf>
    <xf numFmtId="9" fontId="0" fillId="0" borderId="0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b val="0"/>
      </font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border outline="0">
        <right style="thin">
          <color indexed="64"/>
        </right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2" defaultTableStyle="TableStyleMedium2" defaultPivotStyle="PivotStyleLight16">
    <tableStyle name="Table Style 1" pivot="0" count="0" xr9:uid="{10F3FCA9-75A1-42E9-87A5-F4D6CC524915}"/>
    <tableStyle name="Table Style 2" pivot="0" count="0" xr9:uid="{AB99EDDF-7345-4CD3-8F4D-D5D8D179A4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7EF1EF-9C3C-4277-8A78-FCFD16FF8F4C}" name="_Cat1" displayName="_Cat1" ref="A2:H68" totalsRowShown="0" headerRowDxfId="63" dataDxfId="62">
  <autoFilter ref="A2:H68" xr:uid="{F87EF1EF-9C3C-4277-8A78-FCFD16FF8F4C}"/>
  <tableColumns count="8">
    <tableColumn id="1" xr3:uid="{49DAFEB3-A055-44E3-BEAD-676C9814BE4D}" name="Vendor" dataDxfId="61"/>
    <tableColumn id="8" xr3:uid="{3628B397-F732-4BB3-B781-6CE3BE4E667E}" name="Category Item" dataDxfId="60"/>
    <tableColumn id="2" xr3:uid="{E7C6B358-A0C3-4FB0-B77B-AAB69FCBA5C7}" name="Item" dataDxfId="59"/>
    <tableColumn id="3" xr3:uid="{4B623567-4214-4381-8AE4-3F572DE5EA52}" name="Manufacturer" dataDxfId="58"/>
    <tableColumn id="4" xr3:uid="{8CE09A92-CE3A-4707-BB8D-A48C13279659}" name="Part Number" dataDxfId="57"/>
    <tableColumn id="5" xr3:uid="{AF99F93F-1F81-465E-B433-757463F4A197}" name="UoM" dataDxfId="56"/>
    <tableColumn id="18" xr3:uid="{134708B9-DE95-4906-A930-EDEEDC53F884}" name="Price Basis" dataDxfId="55" dataCellStyle="Percent"/>
    <tableColumn id="17" xr3:uid="{E2E97AEB-F147-46DE-90FA-69BB6B25574A}" name="Percentage" dataDxfId="54" dataCellStyle="Percen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7BB63B0-F8D7-4F83-AE65-00582F9D788B}" name="Table1315" displayName="Table1315" ref="A71:E104" totalsRowShown="0" headerRowDxfId="53" dataDxfId="52" tableBorderDxfId="51">
  <autoFilter ref="A71:E104" xr:uid="{E7BB63B0-F8D7-4F83-AE65-00582F9D788B}"/>
  <tableColumns count="5">
    <tableColumn id="1" xr3:uid="{F4A3DAD9-86A6-4A8C-924C-E28B5655A3C5}" name="Vendor" dataDxfId="50"/>
    <tableColumn id="2" xr3:uid="{9B289E52-B397-41BA-8FA7-054EF87AAC21}" name="Product Type/Description" dataDxfId="49"/>
    <tableColumn id="3" xr3:uid="{DA97A046-D9D3-467B-9EA2-EBDEDCFFD134}" name="Specified Manufacturers List " dataDxfId="48"/>
    <tableColumn id="4" xr3:uid="{451BCDFE-D18B-4856-8E03-C59BCC61D853}" name="Price Basis " dataDxfId="47" dataCellStyle="Percent"/>
    <tableColumn id="5" xr3:uid="{42889FA5-554A-46E4-9F48-E4AB233301D9}" name="Percentage" dataDxfId="46" dataCellStyle="Percen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8E44F1B-9B71-48A7-B4E5-CAF134B3E57D}" name="Table8111317" displayName="Table8111317" ref="A107:E268" totalsRowShown="0" headerRowDxfId="45" dataDxfId="44">
  <autoFilter ref="A107:E268" xr:uid="{D8E44F1B-9B71-48A7-B4E5-CAF134B3E57D}"/>
  <sortState xmlns:xlrd2="http://schemas.microsoft.com/office/spreadsheetml/2017/richdata2" ref="A108:E192">
    <sortCondition ref="D3:D87"/>
  </sortState>
  <tableColumns count="5">
    <tableColumn id="1" xr3:uid="{3995DDDB-8FB3-493F-B646-B64F2639A38D}" name="Vendor" dataDxfId="43"/>
    <tableColumn id="5" xr3:uid="{71711BF9-D637-4F31-8995-54B9D670C65A}" name="Additional Manufacturer List 2" dataDxfId="42"/>
    <tableColumn id="2" xr3:uid="{C5453AD9-2CD9-41CA-A764-EFDCE21C3195}" name="Product Type/Description" dataDxfId="41"/>
    <tableColumn id="3" xr3:uid="{0E283D2A-8946-4A15-A800-211E307C4E1D}" name="Price Basis " dataDxfId="40" dataCellStyle="Percent"/>
    <tableColumn id="4" xr3:uid="{FD5364ED-0E38-46A9-8046-9F4E39A858CB}" name="Percentage" dataDxfId="39" dataCellStyle="Percen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C6779A-2954-4BCF-B1D1-DFF2CADC23FB}" name="_Cat2" displayName="_Cat2" ref="C2:I22" totalsRowShown="0" headerRowDxfId="38" dataDxfId="37">
  <autoFilter ref="C2:I22" xr:uid="{14C6779A-2954-4BCF-B1D1-DFF2CADC23FB}"/>
  <tableColumns count="7">
    <tableColumn id="1" xr3:uid="{792CD669-32FC-45EE-9FAD-7EB8C3CB5970}" name="Vendor" dataDxfId="36"/>
    <tableColumn id="6" xr3:uid="{B1EF4B22-3C46-42EA-A914-0EE2A86A4EDF}" name="Item" dataDxfId="35"/>
    <tableColumn id="2" xr3:uid="{A4FCFC93-2FCE-4BE4-B077-4D0CB8A8330A}" name="Manufacturer" dataDxfId="34"/>
    <tableColumn id="3" xr3:uid="{2686907C-E432-441D-A609-21E9B4313DDF}" name="Part Number" dataDxfId="33"/>
    <tableColumn id="4" xr3:uid="{5FA44D74-FE59-488A-865B-6D6D108FD8F4}" name="UoM" dataDxfId="32"/>
    <tableColumn id="16" xr3:uid="{8C885DE3-3E7F-465C-B6D9-9B9FDE7FBEDF}" name="Price Basis" dataDxfId="31" dataCellStyle="Percent"/>
    <tableColumn id="11" xr3:uid="{040E4680-4C94-4239-8387-5F9500901ABA}" name="Percentage" dataDxfId="30" dataCellStyle="Percent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154D742-9B79-46C3-938E-5AB58AC7B9AC}" name="Table2022" displayName="Table2022" ref="C25:F35" totalsRowShown="0" headerRowDxfId="29">
  <autoFilter ref="C25:F35" xr:uid="{1154D742-9B79-46C3-938E-5AB58AC7B9AC}"/>
  <tableColumns count="4">
    <tableColumn id="1" xr3:uid="{7ABB760C-3B76-42D2-98DD-7956C3E2F3B5}" name="Vendor" dataDxfId="28"/>
    <tableColumn id="2" xr3:uid="{CD6A18CC-623D-4852-8992-5C00A1526DE6}" name="Specified Manufacturers List " dataDxfId="27"/>
    <tableColumn id="4" xr3:uid="{02EDB0C8-631A-43A9-AFF6-774AB03B59C7}" name="Price Basis " dataDxfId="26" dataCellStyle="Percent"/>
    <tableColumn id="5" xr3:uid="{B114EF5F-3F3A-488F-9F8F-B935A7A97E25}" name="Percentage" dataDxfId="25" dataCellStyle="Percent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1EF0E6A-5E71-4EBB-AE50-29466AEBC645}" name="Table1923" displayName="Table1923" ref="C38:G83" totalsRowShown="0" headerRowDxfId="24" dataDxfId="23">
  <autoFilter ref="C38:G83" xr:uid="{C1EF0E6A-5E71-4EBB-AE50-29466AEBC645}"/>
  <tableColumns count="5">
    <tableColumn id="1" xr3:uid="{857A3E4D-3A1B-444D-A12B-FB658308473F}" name="Vendor" dataDxfId="22"/>
    <tableColumn id="2" xr3:uid="{E6A5F9BE-363C-4556-A3E7-6683A3E06B67}" name="Additional Manufacturers List " dataDxfId="21"/>
    <tableColumn id="3" xr3:uid="{F56DD336-ED98-4451-BE0C-328B51A43C8B}" name="Product Type/Description" dataDxfId="20"/>
    <tableColumn id="4" xr3:uid="{DB836B45-AB4E-45E6-A2DC-8206BCA2B530}" name="Price Basis " dataDxfId="19"/>
    <tableColumn id="5" xr3:uid="{07E100BF-0BE7-470D-BBF4-7B7544032DA1}" name="Percentage" dataDxfId="18" dataCellStyle="Percent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D79361-28D6-43DD-94BA-5C9E97339CB2}" name="Table3" displayName="Table3" ref="A2:H24" totalsRowShown="0" headerRowDxfId="17" dataDxfId="16">
  <autoFilter ref="A2:H24" xr:uid="{E0D79361-28D6-43DD-94BA-5C9E97339CB2}"/>
  <tableColumns count="8">
    <tableColumn id="1" xr3:uid="{62EE9841-5668-4562-8875-C99A3A277935}" name="Vendor" dataDxfId="15"/>
    <tableColumn id="11" xr3:uid="{24598882-10C2-4C3E-B9AA-25B5F138E1DC}" name="SubCat" dataDxfId="14"/>
    <tableColumn id="2" xr3:uid="{22EC5F86-B3D7-41A8-BFAF-9C650FCF59D3}" name="Type" dataDxfId="13"/>
    <tableColumn id="3" xr3:uid="{741A1191-DC96-4BED-8B0E-4BFC7761E948}" name="Metrics" dataDxfId="12"/>
    <tableColumn id="4" xr3:uid="{10F2BA06-34FA-4E70-ABEC-C96DC2AA6104}" name="Diameters" dataDxfId="11"/>
    <tableColumn id="5" xr3:uid="{3B7952F6-C358-4F89-9ED0-FBE41385E7C3}" name="Manufacturer" dataDxfId="10"/>
    <tableColumn id="6" xr3:uid="{ECC2A704-B232-4B5B-A8BE-C8C347DC0022}" name="  Part Number" dataDxfId="9"/>
    <tableColumn id="8" xr3:uid="{568242DA-6E51-4F95-B0F9-46F8ED06A71B}" name="UoM" dataDxfId="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BB57359-7947-44B1-A134-97DE5658CD26}">
  <we:reference id="df76232d-21a6-4463-9d19-0518ac5aab5d" version="1.1.0.0" store="EXCatalog" storeType="EXCatalog"/>
  <we:alternateReferences>
    <we:reference id="WA200000556" version="1.1.0.0" store="en-US" storeType="OMEX"/>
  </we:alternateReferences>
  <we:properties>
    <we:property name="Office.AutoShowTaskpaneWithDocument" value="true"/>
    <we:property name="documentId" value="&quot;cf75f006-8ed8-436a-a7ab-9624e5f8b105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5667-4733-4F0A-BED0-5EC9785CD884}">
  <dimension ref="A1:AU268"/>
  <sheetViews>
    <sheetView topLeftCell="A36" zoomScale="80" zoomScaleNormal="80" workbookViewId="0">
      <selection activeCell="I1" sqref="I1:I1048576"/>
    </sheetView>
  </sheetViews>
  <sheetFormatPr defaultRowHeight="14.5" x14ac:dyDescent="0.35"/>
  <cols>
    <col min="1" max="1" width="19.81640625" customWidth="1"/>
    <col min="2" max="2" width="23.453125" customWidth="1"/>
    <col min="3" max="3" width="90.6328125" bestFit="1" customWidth="1"/>
    <col min="4" max="4" width="22.6328125" customWidth="1"/>
    <col min="5" max="5" width="15.6328125" style="9" customWidth="1"/>
    <col min="6" max="6" width="13" customWidth="1"/>
    <col min="7" max="7" width="18.81640625" customWidth="1"/>
    <col min="8" max="8" width="14.36328125" style="8" customWidth="1"/>
    <col min="10" max="10" width="8.6328125" customWidth="1"/>
    <col min="11" max="22" width="8.6328125" hidden="1" customWidth="1"/>
    <col min="23" max="24" width="9.36328125" customWidth="1"/>
  </cols>
  <sheetData>
    <row r="1" spans="1:22" ht="43.5" customHeight="1" x14ac:dyDescent="0.35">
      <c r="A1" s="18" t="s">
        <v>50</v>
      </c>
      <c r="B1" s="18"/>
      <c r="C1" s="18"/>
      <c r="D1" s="18"/>
      <c r="E1" s="19"/>
      <c r="F1" s="18"/>
      <c r="G1" s="18"/>
      <c r="H1" s="33"/>
      <c r="I1" s="6"/>
      <c r="J1" s="6"/>
      <c r="K1" s="6"/>
      <c r="L1" s="6"/>
      <c r="M1" s="6"/>
    </row>
    <row r="2" spans="1:22" ht="26" customHeight="1" x14ac:dyDescent="0.35">
      <c r="A2" s="30" t="s">
        <v>305</v>
      </c>
      <c r="B2" s="30" t="s">
        <v>320</v>
      </c>
      <c r="C2" s="31" t="s">
        <v>150</v>
      </c>
      <c r="D2" s="31" t="s">
        <v>28</v>
      </c>
      <c r="E2" s="32" t="s">
        <v>33</v>
      </c>
      <c r="F2" s="31" t="s">
        <v>2</v>
      </c>
      <c r="G2" s="31" t="s">
        <v>56</v>
      </c>
      <c r="H2" s="31" t="s">
        <v>57</v>
      </c>
      <c r="J2" s="2"/>
      <c r="K2" s="2"/>
      <c r="L2" s="2"/>
    </row>
    <row r="3" spans="1:22" x14ac:dyDescent="0.35">
      <c r="A3" s="16" t="s">
        <v>306</v>
      </c>
      <c r="B3" s="16" t="s">
        <v>34</v>
      </c>
      <c r="C3" s="16" t="s">
        <v>172</v>
      </c>
      <c r="D3" s="20" t="s">
        <v>170</v>
      </c>
      <c r="E3" s="21" t="s">
        <v>171</v>
      </c>
      <c r="F3" s="20" t="s">
        <v>154</v>
      </c>
      <c r="G3" s="22" t="s">
        <v>243</v>
      </c>
      <c r="H3" s="34">
        <v>0.44</v>
      </c>
      <c r="J3" s="3"/>
      <c r="K3" s="3">
        <f>IF(_Cat1[[#This Row],[Price Basis]]&lt;&gt;"",1,0)</f>
        <v>1</v>
      </c>
      <c r="L3" s="3">
        <f>IF(_Cat1[[#This Row],[Percentage]]&lt;&gt;"",1,0)</f>
        <v>1</v>
      </c>
      <c r="M3" s="3" t="e">
        <f>IF(#REF!&lt;&gt;"",1,0)</f>
        <v>#REF!</v>
      </c>
      <c r="N3" s="3" t="e">
        <f>IF(#REF!&lt;&gt;"",1,0)</f>
        <v>#REF!</v>
      </c>
      <c r="O3" s="3" t="e">
        <f>IF(#REF!&lt;&gt;"",1,0)</f>
        <v>#REF!</v>
      </c>
      <c r="P3" s="3" t="e">
        <f>IF(#REF!&lt;&gt;"",1,0)</f>
        <v>#REF!</v>
      </c>
      <c r="Q3" s="3" t="e">
        <f>IF(#REF!&lt;&gt;"",1,0)</f>
        <v>#REF!</v>
      </c>
      <c r="R3" s="3" t="e">
        <f>IF(#REF!&lt;&gt;"",1,0)</f>
        <v>#REF!</v>
      </c>
      <c r="S3" s="3" t="e">
        <f>IF(#REF!&lt;&gt;"",1,0)</f>
        <v>#REF!</v>
      </c>
      <c r="T3" s="3"/>
      <c r="U3" s="3">
        <f>IF(_Cat1[[#This Row],[Manufacturer]]&lt;&gt;"",1,0)</f>
        <v>1</v>
      </c>
      <c r="V3" s="3">
        <f>IF(_Cat1[[#This Row],[Part Number]]&lt;&gt;"",1,0)</f>
        <v>1</v>
      </c>
    </row>
    <row r="4" spans="1:22" x14ac:dyDescent="0.35">
      <c r="A4" s="16" t="s">
        <v>306</v>
      </c>
      <c r="B4" s="16" t="s">
        <v>34</v>
      </c>
      <c r="C4" s="16" t="s">
        <v>174</v>
      </c>
      <c r="D4" s="20" t="s">
        <v>155</v>
      </c>
      <c r="E4" s="21">
        <v>3461511.02</v>
      </c>
      <c r="F4" s="20" t="s">
        <v>154</v>
      </c>
      <c r="G4" s="22" t="s">
        <v>243</v>
      </c>
      <c r="H4" s="34">
        <v>0.39</v>
      </c>
      <c r="J4" s="3"/>
      <c r="K4" s="3">
        <f>IF(_Cat1[[#This Row],[Price Basis]]&lt;&gt;"",1,0)</f>
        <v>1</v>
      </c>
      <c r="L4" s="3">
        <f>IF(_Cat1[[#This Row],[Percentage]]&lt;&gt;"",1,0)</f>
        <v>1</v>
      </c>
      <c r="M4" s="3" t="e">
        <f>IF(#REF!&lt;&gt;"",1,0)</f>
        <v>#REF!</v>
      </c>
      <c r="N4" s="3" t="e">
        <f>IF(#REF!&lt;&gt;"",1,0)</f>
        <v>#REF!</v>
      </c>
      <c r="O4" s="3" t="e">
        <f>IF(#REF!&lt;&gt;"",1,0)</f>
        <v>#REF!</v>
      </c>
      <c r="P4" s="3" t="e">
        <f>IF(#REF!&lt;&gt;"",1,0)</f>
        <v>#REF!</v>
      </c>
      <c r="Q4" s="3" t="e">
        <f>IF(#REF!&lt;&gt;"",1,0)</f>
        <v>#REF!</v>
      </c>
      <c r="R4" s="3" t="e">
        <f>IF(#REF!&lt;&gt;"",1,0)</f>
        <v>#REF!</v>
      </c>
      <c r="S4" s="3" t="e">
        <f>IF(#REF!&lt;&gt;"",1,0)</f>
        <v>#REF!</v>
      </c>
      <c r="T4" s="3"/>
      <c r="U4" s="3">
        <f>IF(_Cat1[[#This Row],[Manufacturer]]&lt;&gt;"",1,0)</f>
        <v>1</v>
      </c>
      <c r="V4" s="3">
        <f>IF(_Cat1[[#This Row],[Part Number]]&lt;&gt;"",1,0)</f>
        <v>1</v>
      </c>
    </row>
    <row r="5" spans="1:22" x14ac:dyDescent="0.35">
      <c r="A5" s="16" t="s">
        <v>306</v>
      </c>
      <c r="B5" s="16" t="s">
        <v>34</v>
      </c>
      <c r="C5" s="16" t="s">
        <v>173</v>
      </c>
      <c r="D5" s="20" t="s">
        <v>155</v>
      </c>
      <c r="E5" s="21">
        <v>3043001.02</v>
      </c>
      <c r="F5" s="20" t="s">
        <v>154</v>
      </c>
      <c r="G5" s="22" t="s">
        <v>243</v>
      </c>
      <c r="H5" s="34">
        <v>0.39</v>
      </c>
      <c r="J5" s="3"/>
      <c r="K5" s="3">
        <f>IF(_Cat1[[#This Row],[Price Basis]]&lt;&gt;"",1,0)</f>
        <v>1</v>
      </c>
      <c r="L5" s="3">
        <f>IF(_Cat1[[#This Row],[Percentage]]&lt;&gt;"",1,0)</f>
        <v>1</v>
      </c>
      <c r="M5" s="3" t="e">
        <f>IF(#REF!&lt;&gt;"",1,0)</f>
        <v>#REF!</v>
      </c>
      <c r="N5" s="3" t="e">
        <f>IF(#REF!&lt;&gt;"",1,0)</f>
        <v>#REF!</v>
      </c>
      <c r="O5" s="3" t="e">
        <f>IF(#REF!&lt;&gt;"",1,0)</f>
        <v>#REF!</v>
      </c>
      <c r="P5" s="3" t="e">
        <f>IF(#REF!&lt;&gt;"",1,0)</f>
        <v>#REF!</v>
      </c>
      <c r="Q5" s="3" t="e">
        <f>IF(#REF!&lt;&gt;"",1,0)</f>
        <v>#REF!</v>
      </c>
      <c r="R5" s="3" t="e">
        <f>IF(#REF!&lt;&gt;"",1,0)</f>
        <v>#REF!</v>
      </c>
      <c r="S5" s="3" t="e">
        <f>IF(#REF!&lt;&gt;"",1,0)</f>
        <v>#REF!</v>
      </c>
      <c r="T5" s="3"/>
      <c r="U5" s="3">
        <f>IF(_Cat1[[#This Row],[Manufacturer]]&lt;&gt;"",1,0)</f>
        <v>1</v>
      </c>
      <c r="V5" s="3">
        <f>IF(_Cat1[[#This Row],[Part Number]]&lt;&gt;"",1,0)</f>
        <v>1</v>
      </c>
    </row>
    <row r="6" spans="1:22" x14ac:dyDescent="0.35">
      <c r="A6" s="16" t="s">
        <v>306</v>
      </c>
      <c r="B6" s="16" t="s">
        <v>34</v>
      </c>
      <c r="C6" s="16" t="s">
        <v>175</v>
      </c>
      <c r="D6" s="20" t="s">
        <v>155</v>
      </c>
      <c r="E6" s="21" t="s">
        <v>156</v>
      </c>
      <c r="F6" s="20" t="s">
        <v>154</v>
      </c>
      <c r="G6" s="22" t="s">
        <v>243</v>
      </c>
      <c r="H6" s="34">
        <v>0.39</v>
      </c>
      <c r="J6" s="3"/>
      <c r="K6" s="3">
        <f>IF(_Cat1[[#This Row],[Price Basis]]&lt;&gt;"",1,0)</f>
        <v>1</v>
      </c>
      <c r="L6" s="3">
        <f>IF(_Cat1[[#This Row],[Percentage]]&lt;&gt;"",1,0)</f>
        <v>1</v>
      </c>
      <c r="M6" s="3" t="e">
        <f>IF(#REF!&lt;&gt;"",1,0)</f>
        <v>#REF!</v>
      </c>
      <c r="N6" s="3" t="e">
        <f>IF(#REF!&lt;&gt;"",1,0)</f>
        <v>#REF!</v>
      </c>
      <c r="O6" s="3" t="e">
        <f>IF(#REF!&lt;&gt;"",1,0)</f>
        <v>#REF!</v>
      </c>
      <c r="P6" s="3" t="e">
        <f>IF(#REF!&lt;&gt;"",1,0)</f>
        <v>#REF!</v>
      </c>
      <c r="Q6" s="3" t="e">
        <f>IF(#REF!&lt;&gt;"",1,0)</f>
        <v>#REF!</v>
      </c>
      <c r="R6" s="3" t="e">
        <f>IF(#REF!&lt;&gt;"",1,0)</f>
        <v>#REF!</v>
      </c>
      <c r="S6" s="3" t="e">
        <f>IF(#REF!&lt;&gt;"",1,0)</f>
        <v>#REF!</v>
      </c>
      <c r="T6" s="3"/>
      <c r="U6" s="3">
        <f>IF(_Cat1[[#This Row],[Manufacturer]]&lt;&gt;"",1,0)</f>
        <v>1</v>
      </c>
      <c r="V6" s="3">
        <f>IF(_Cat1[[#This Row],[Part Number]]&lt;&gt;"",1,0)</f>
        <v>1</v>
      </c>
    </row>
    <row r="7" spans="1:22" x14ac:dyDescent="0.35">
      <c r="A7" s="16" t="s">
        <v>306</v>
      </c>
      <c r="B7" s="16" t="s">
        <v>34</v>
      </c>
      <c r="C7" s="16" t="s">
        <v>176</v>
      </c>
      <c r="D7" s="20" t="s">
        <v>155</v>
      </c>
      <c r="E7" s="21">
        <v>6066161.0020000003</v>
      </c>
      <c r="F7" s="20" t="s">
        <v>154</v>
      </c>
      <c r="G7" s="22" t="s">
        <v>243</v>
      </c>
      <c r="H7" s="34">
        <v>0.39</v>
      </c>
      <c r="J7" s="3"/>
      <c r="K7" s="3">
        <f>IF(_Cat1[[#This Row],[Price Basis]]&lt;&gt;"",1,0)</f>
        <v>1</v>
      </c>
      <c r="L7" s="3">
        <f>IF(_Cat1[[#This Row],[Percentage]]&lt;&gt;"",1,0)</f>
        <v>1</v>
      </c>
      <c r="M7" s="3" t="e">
        <f>IF(#REF!&lt;&gt;"",1,0)</f>
        <v>#REF!</v>
      </c>
      <c r="N7" s="3" t="e">
        <f>IF(#REF!&lt;&gt;"",1,0)</f>
        <v>#REF!</v>
      </c>
      <c r="O7" s="3" t="e">
        <f>IF(#REF!&lt;&gt;"",1,0)</f>
        <v>#REF!</v>
      </c>
      <c r="P7" s="3" t="e">
        <f>IF(#REF!&lt;&gt;"",1,0)</f>
        <v>#REF!</v>
      </c>
      <c r="Q7" s="3" t="e">
        <f>IF(#REF!&lt;&gt;"",1,0)</f>
        <v>#REF!</v>
      </c>
      <c r="R7" s="3" t="e">
        <f>IF(#REF!&lt;&gt;"",1,0)</f>
        <v>#REF!</v>
      </c>
      <c r="S7" s="3" t="e">
        <f>IF(#REF!&lt;&gt;"",1,0)</f>
        <v>#REF!</v>
      </c>
      <c r="T7" s="3"/>
      <c r="U7" s="3">
        <f>IF(_Cat1[[#This Row],[Manufacturer]]&lt;&gt;"",1,0)</f>
        <v>1</v>
      </c>
      <c r="V7" s="3">
        <f>IF(_Cat1[[#This Row],[Part Number]]&lt;&gt;"",1,0)</f>
        <v>1</v>
      </c>
    </row>
    <row r="8" spans="1:22" x14ac:dyDescent="0.35">
      <c r="A8" s="16" t="s">
        <v>306</v>
      </c>
      <c r="B8" s="16" t="s">
        <v>34</v>
      </c>
      <c r="C8" s="16" t="s">
        <v>177</v>
      </c>
      <c r="D8" s="20" t="s">
        <v>155</v>
      </c>
      <c r="E8" s="21" t="s">
        <v>178</v>
      </c>
      <c r="F8" s="20" t="s">
        <v>154</v>
      </c>
      <c r="G8" s="22" t="s">
        <v>243</v>
      </c>
      <c r="H8" s="34">
        <v>0.39</v>
      </c>
      <c r="J8" s="3"/>
      <c r="K8" s="3">
        <f>IF(_Cat1[[#This Row],[Price Basis]]&lt;&gt;"",1,0)</f>
        <v>1</v>
      </c>
      <c r="L8" s="3">
        <f>IF(_Cat1[[#This Row],[Percentage]]&lt;&gt;"",1,0)</f>
        <v>1</v>
      </c>
      <c r="M8" s="3" t="e">
        <f>IF(#REF!&lt;&gt;"",1,0)</f>
        <v>#REF!</v>
      </c>
      <c r="N8" s="3" t="e">
        <f>IF(#REF!&lt;&gt;"",1,0)</f>
        <v>#REF!</v>
      </c>
      <c r="O8" s="3" t="e">
        <f>IF(#REF!&lt;&gt;"",1,0)</f>
        <v>#REF!</v>
      </c>
      <c r="P8" s="3" t="e">
        <f>IF(#REF!&lt;&gt;"",1,0)</f>
        <v>#REF!</v>
      </c>
      <c r="Q8" s="3" t="e">
        <f>IF(#REF!&lt;&gt;"",1,0)</f>
        <v>#REF!</v>
      </c>
      <c r="R8" s="3" t="e">
        <f>IF(#REF!&lt;&gt;"",1,0)</f>
        <v>#REF!</v>
      </c>
      <c r="S8" s="3" t="e">
        <f>IF(#REF!&lt;&gt;"",1,0)</f>
        <v>#REF!</v>
      </c>
      <c r="T8" s="3"/>
      <c r="U8" s="3">
        <f>IF(_Cat1[[#This Row],[Manufacturer]]&lt;&gt;"",1,0)</f>
        <v>1</v>
      </c>
      <c r="V8" s="3">
        <f>IF(_Cat1[[#This Row],[Part Number]]&lt;&gt;"",1,0)</f>
        <v>1</v>
      </c>
    </row>
    <row r="9" spans="1:22" x14ac:dyDescent="0.35">
      <c r="A9" s="16" t="s">
        <v>306</v>
      </c>
      <c r="B9" s="16" t="s">
        <v>34</v>
      </c>
      <c r="C9" s="16" t="s">
        <v>181</v>
      </c>
      <c r="D9" s="20" t="s">
        <v>180</v>
      </c>
      <c r="E9" s="21" t="s">
        <v>179</v>
      </c>
      <c r="F9" s="20" t="s">
        <v>154</v>
      </c>
      <c r="G9" s="22" t="s">
        <v>244</v>
      </c>
      <c r="H9" s="34">
        <v>0.18</v>
      </c>
      <c r="J9" s="3"/>
      <c r="K9" s="3">
        <f>IF(_Cat1[[#This Row],[Price Basis]]&lt;&gt;"",1,0)</f>
        <v>1</v>
      </c>
      <c r="L9" s="3">
        <f>IF(_Cat1[[#This Row],[Percentage]]&lt;&gt;"",1,0)</f>
        <v>1</v>
      </c>
      <c r="M9" s="3" t="e">
        <f>IF(#REF!&lt;&gt;"",1,0)</f>
        <v>#REF!</v>
      </c>
      <c r="N9" s="3" t="e">
        <f>IF(#REF!&lt;&gt;"",1,0)</f>
        <v>#REF!</v>
      </c>
      <c r="O9" s="3" t="e">
        <f>IF(#REF!&lt;&gt;"",1,0)</f>
        <v>#REF!</v>
      </c>
      <c r="P9" s="3" t="e">
        <f>IF(#REF!&lt;&gt;"",1,0)</f>
        <v>#REF!</v>
      </c>
      <c r="Q9" s="3" t="e">
        <f>IF(#REF!&lt;&gt;"",1,0)</f>
        <v>#REF!</v>
      </c>
      <c r="R9" s="3" t="e">
        <f>IF(#REF!&lt;&gt;"",1,0)</f>
        <v>#REF!</v>
      </c>
      <c r="S9" s="3" t="e">
        <f>IF(#REF!&lt;&gt;"",1,0)</f>
        <v>#REF!</v>
      </c>
      <c r="T9" s="3"/>
      <c r="U9" s="3">
        <f>IF(_Cat1[[#This Row],[Manufacturer]]&lt;&gt;"",1,0)</f>
        <v>1</v>
      </c>
      <c r="V9" s="3">
        <f>IF(_Cat1[[#This Row],[Part Number]]&lt;&gt;"",1,0)</f>
        <v>1</v>
      </c>
    </row>
    <row r="10" spans="1:22" x14ac:dyDescent="0.35">
      <c r="A10" s="16" t="s">
        <v>306</v>
      </c>
      <c r="B10" s="16" t="s">
        <v>34</v>
      </c>
      <c r="C10" s="16" t="s">
        <v>226</v>
      </c>
      <c r="D10" s="20" t="s">
        <v>227</v>
      </c>
      <c r="E10" s="21" t="s">
        <v>228</v>
      </c>
      <c r="F10" s="20" t="s">
        <v>154</v>
      </c>
      <c r="G10" s="22" t="s">
        <v>243</v>
      </c>
      <c r="H10" s="34">
        <v>0.35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5">
      <c r="A11" s="16" t="s">
        <v>306</v>
      </c>
      <c r="B11" s="16" t="s">
        <v>34</v>
      </c>
      <c r="C11" s="16" t="s">
        <v>182</v>
      </c>
      <c r="D11" s="20" t="s">
        <v>180</v>
      </c>
      <c r="E11" s="21" t="s">
        <v>183</v>
      </c>
      <c r="F11" s="20" t="s">
        <v>154</v>
      </c>
      <c r="G11" s="22" t="s">
        <v>244</v>
      </c>
      <c r="H11" s="34">
        <v>0.18</v>
      </c>
      <c r="J11" s="3"/>
      <c r="K11" s="3">
        <f>IF(_Cat1[[#This Row],[Price Basis]]&lt;&gt;"",1,0)</f>
        <v>1</v>
      </c>
      <c r="L11" s="3">
        <f>IF(_Cat1[[#This Row],[Percentage]]&lt;&gt;"",1,0)</f>
        <v>1</v>
      </c>
      <c r="M11" s="3" t="e">
        <f>IF(#REF!&lt;&gt;"",1,0)</f>
        <v>#REF!</v>
      </c>
      <c r="N11" s="3" t="e">
        <f>IF(#REF!&lt;&gt;"",1,0)</f>
        <v>#REF!</v>
      </c>
      <c r="O11" s="3" t="e">
        <f>IF(#REF!&lt;&gt;"",1,0)</f>
        <v>#REF!</v>
      </c>
      <c r="P11" s="3" t="e">
        <f>IF(#REF!&lt;&gt;"",1,0)</f>
        <v>#REF!</v>
      </c>
      <c r="Q11" s="3" t="e">
        <f>IF(#REF!&lt;&gt;"",1,0)</f>
        <v>#REF!</v>
      </c>
      <c r="R11" s="3" t="e">
        <f>IF(#REF!&lt;&gt;"",1,0)</f>
        <v>#REF!</v>
      </c>
      <c r="S11" s="3" t="e">
        <f>IF(#REF!&lt;&gt;"",1,0)</f>
        <v>#REF!</v>
      </c>
      <c r="T11" s="3"/>
      <c r="U11" s="3">
        <f>IF(_Cat1[[#This Row],[Manufacturer]]&lt;&gt;"",1,0)</f>
        <v>1</v>
      </c>
      <c r="V11" s="3">
        <f>IF(_Cat1[[#This Row],[Part Number]]&lt;&gt;"",1,0)</f>
        <v>1</v>
      </c>
    </row>
    <row r="12" spans="1:22" x14ac:dyDescent="0.35">
      <c r="A12" s="16" t="s">
        <v>306</v>
      </c>
      <c r="B12" s="16" t="s">
        <v>34</v>
      </c>
      <c r="C12" s="16" t="s">
        <v>51</v>
      </c>
      <c r="D12" s="20" t="s">
        <v>184</v>
      </c>
      <c r="E12" s="21" t="s">
        <v>185</v>
      </c>
      <c r="F12" s="20" t="s">
        <v>154</v>
      </c>
      <c r="G12" s="22" t="s">
        <v>244</v>
      </c>
      <c r="H12" s="34">
        <v>0.18</v>
      </c>
      <c r="J12" s="3"/>
      <c r="K12" s="3">
        <f>IF(_Cat1[[#This Row],[Price Basis]]&lt;&gt;"",1,0)</f>
        <v>1</v>
      </c>
      <c r="L12" s="3">
        <f>IF(_Cat1[[#This Row],[Percentage]]&lt;&gt;"",1,0)</f>
        <v>1</v>
      </c>
      <c r="M12" s="3" t="e">
        <f>IF(#REF!&lt;&gt;"",1,0)</f>
        <v>#REF!</v>
      </c>
      <c r="N12" s="3" t="e">
        <f>IF(#REF!&lt;&gt;"",1,0)</f>
        <v>#REF!</v>
      </c>
      <c r="O12" s="3" t="e">
        <f>IF(#REF!&lt;&gt;"",1,0)</f>
        <v>#REF!</v>
      </c>
      <c r="P12" s="3" t="e">
        <f>IF(#REF!&lt;&gt;"",1,0)</f>
        <v>#REF!</v>
      </c>
      <c r="Q12" s="3" t="e">
        <f>IF(#REF!&lt;&gt;"",1,0)</f>
        <v>#REF!</v>
      </c>
      <c r="R12" s="3" t="e">
        <f>IF(#REF!&lt;&gt;"",1,0)</f>
        <v>#REF!</v>
      </c>
      <c r="S12" s="3" t="e">
        <f>IF(#REF!&lt;&gt;"",1,0)</f>
        <v>#REF!</v>
      </c>
      <c r="T12" s="3"/>
      <c r="U12" s="3">
        <f>IF(_Cat1[[#This Row],[Manufacturer]]&lt;&gt;"",1,0)</f>
        <v>1</v>
      </c>
      <c r="V12" s="3">
        <f>IF(_Cat1[[#This Row],[Part Number]]&lt;&gt;"",1,0)</f>
        <v>1</v>
      </c>
    </row>
    <row r="13" spans="1:22" ht="17.25" customHeight="1" x14ac:dyDescent="0.35">
      <c r="A13" s="16" t="s">
        <v>306</v>
      </c>
      <c r="B13" s="16" t="s">
        <v>34</v>
      </c>
      <c r="C13" s="16" t="s">
        <v>186</v>
      </c>
      <c r="D13" s="20" t="s">
        <v>180</v>
      </c>
      <c r="E13" s="21" t="s">
        <v>187</v>
      </c>
      <c r="F13" s="20" t="s">
        <v>154</v>
      </c>
      <c r="G13" s="22" t="s">
        <v>244</v>
      </c>
      <c r="H13" s="34">
        <v>0.18</v>
      </c>
      <c r="J13" s="3"/>
      <c r="K13" s="3">
        <f>IF(_Cat1[[#This Row],[Price Basis]]&lt;&gt;"",1,0)</f>
        <v>1</v>
      </c>
      <c r="L13" s="3">
        <f>IF(_Cat1[[#This Row],[Percentage]]&lt;&gt;"",1,0)</f>
        <v>1</v>
      </c>
      <c r="M13" s="3" t="e">
        <f>IF(#REF!&lt;&gt;"",1,0)</f>
        <v>#REF!</v>
      </c>
      <c r="N13" s="3" t="e">
        <f>IF(#REF!&lt;&gt;"",1,0)</f>
        <v>#REF!</v>
      </c>
      <c r="O13" s="3" t="e">
        <f>IF(#REF!&lt;&gt;"",1,0)</f>
        <v>#REF!</v>
      </c>
      <c r="P13" s="3" t="e">
        <f>IF(#REF!&lt;&gt;"",1,0)</f>
        <v>#REF!</v>
      </c>
      <c r="Q13" s="3" t="e">
        <f>IF(#REF!&lt;&gt;"",1,0)</f>
        <v>#REF!</v>
      </c>
      <c r="R13" s="3" t="e">
        <f>IF(#REF!&lt;&gt;"",1,0)</f>
        <v>#REF!</v>
      </c>
      <c r="S13" s="3" t="e">
        <f>IF(#REF!&lt;&gt;"",1,0)</f>
        <v>#REF!</v>
      </c>
      <c r="T13" s="3"/>
      <c r="U13" s="3">
        <f>IF(_Cat1[[#This Row],[Manufacturer]]&lt;&gt;"",1,0)</f>
        <v>1</v>
      </c>
      <c r="V13" s="3">
        <f>IF(_Cat1[[#This Row],[Part Number]]&lt;&gt;"",1,0)</f>
        <v>1</v>
      </c>
    </row>
    <row r="14" spans="1:22" x14ac:dyDescent="0.35">
      <c r="A14" s="16" t="s">
        <v>306</v>
      </c>
      <c r="B14" s="16" t="s">
        <v>189</v>
      </c>
      <c r="C14" s="16" t="s">
        <v>188</v>
      </c>
      <c r="D14" s="20" t="s">
        <v>262</v>
      </c>
      <c r="E14" s="23" t="s">
        <v>263</v>
      </c>
      <c r="F14" s="20" t="s">
        <v>154</v>
      </c>
      <c r="G14" s="22" t="s">
        <v>243</v>
      </c>
      <c r="H14" s="34">
        <v>0.41</v>
      </c>
      <c r="J14" s="3"/>
      <c r="K14" s="3">
        <f>IF(_Cat1[[#This Row],[Price Basis]]&lt;&gt;"",1,0)</f>
        <v>1</v>
      </c>
      <c r="L14" s="3">
        <f>IF(_Cat1[[#This Row],[Percentage]]&lt;&gt;"",1,0)</f>
        <v>1</v>
      </c>
      <c r="M14" s="3" t="e">
        <f>IF(#REF!&lt;&gt;"",1,0)</f>
        <v>#REF!</v>
      </c>
      <c r="N14" s="3" t="e">
        <f>IF(#REF!&lt;&gt;"",1,0)</f>
        <v>#REF!</v>
      </c>
      <c r="O14" s="3" t="e">
        <f>IF(#REF!&lt;&gt;"",1,0)</f>
        <v>#REF!</v>
      </c>
      <c r="P14" s="3" t="e">
        <f>IF(#REF!&lt;&gt;"",1,0)</f>
        <v>#REF!</v>
      </c>
      <c r="Q14" s="3" t="e">
        <f>IF(#REF!&lt;&gt;"",1,0)</f>
        <v>#REF!</v>
      </c>
      <c r="R14" s="3" t="e">
        <f>IF(#REF!&lt;&gt;"",1,0)</f>
        <v>#REF!</v>
      </c>
      <c r="S14" s="3" t="e">
        <f>IF(#REF!&lt;&gt;"",1,0)</f>
        <v>#REF!</v>
      </c>
      <c r="T14" s="3"/>
      <c r="U14" s="3">
        <f>IF(_Cat1[[#This Row],[Manufacturer]]&lt;&gt;"",1,0)</f>
        <v>1</v>
      </c>
      <c r="V14" s="3">
        <f>IF(_Cat1[[#This Row],[Part Number]]&lt;&gt;"",1,0)</f>
        <v>1</v>
      </c>
    </row>
    <row r="15" spans="1:22" x14ac:dyDescent="0.35">
      <c r="A15" s="16" t="s">
        <v>306</v>
      </c>
      <c r="B15" s="16" t="s">
        <v>189</v>
      </c>
      <c r="C15" s="16" t="s">
        <v>192</v>
      </c>
      <c r="D15" s="20" t="s">
        <v>262</v>
      </c>
      <c r="E15" s="23" t="s">
        <v>264</v>
      </c>
      <c r="F15" s="20" t="s">
        <v>154</v>
      </c>
      <c r="G15" s="22" t="s">
        <v>243</v>
      </c>
      <c r="H15" s="34">
        <v>0.41</v>
      </c>
      <c r="J15" s="3"/>
      <c r="K15" s="3">
        <f>IF(_Cat1[[#This Row],[Price Basis]]&lt;&gt;"",1,0)</f>
        <v>1</v>
      </c>
      <c r="L15" s="3">
        <f>IF(_Cat1[[#This Row],[Percentage]]&lt;&gt;"",1,0)</f>
        <v>1</v>
      </c>
      <c r="M15" s="3" t="e">
        <f>IF(#REF!&lt;&gt;"",1,0)</f>
        <v>#REF!</v>
      </c>
      <c r="N15" s="3" t="e">
        <f>IF(#REF!&lt;&gt;"",1,0)</f>
        <v>#REF!</v>
      </c>
      <c r="O15" s="3" t="e">
        <f>IF(#REF!&lt;&gt;"",1,0)</f>
        <v>#REF!</v>
      </c>
      <c r="P15" s="3" t="e">
        <f>IF(#REF!&lt;&gt;"",1,0)</f>
        <v>#REF!</v>
      </c>
      <c r="Q15" s="3" t="e">
        <f>IF(#REF!&lt;&gt;"",1,0)</f>
        <v>#REF!</v>
      </c>
      <c r="R15" s="3" t="e">
        <f>IF(#REF!&lt;&gt;"",1,0)</f>
        <v>#REF!</v>
      </c>
      <c r="S15" s="3" t="e">
        <f>IF(#REF!&lt;&gt;"",1,0)</f>
        <v>#REF!</v>
      </c>
      <c r="T15" s="3"/>
      <c r="U15" s="3">
        <f>IF(_Cat1[[#This Row],[Manufacturer]]&lt;&gt;"",1,0)</f>
        <v>1</v>
      </c>
      <c r="V15" s="3">
        <f>IF(_Cat1[[#This Row],[Part Number]]&lt;&gt;"",1,0)</f>
        <v>1</v>
      </c>
    </row>
    <row r="16" spans="1:22" x14ac:dyDescent="0.35">
      <c r="A16" s="16" t="s">
        <v>306</v>
      </c>
      <c r="B16" s="16" t="s">
        <v>189</v>
      </c>
      <c r="C16" s="16" t="s">
        <v>229</v>
      </c>
      <c r="D16" s="20" t="s">
        <v>262</v>
      </c>
      <c r="E16" s="23" t="s">
        <v>265</v>
      </c>
      <c r="F16" s="20" t="s">
        <v>154</v>
      </c>
      <c r="G16" s="22" t="s">
        <v>243</v>
      </c>
      <c r="H16" s="34">
        <v>0.41</v>
      </c>
      <c r="J16" s="3"/>
      <c r="K16" s="3">
        <f>IF(_Cat1[[#This Row],[Price Basis]]&lt;&gt;"",1,0)</f>
        <v>1</v>
      </c>
      <c r="L16" s="3">
        <f>IF(_Cat1[[#This Row],[Percentage]]&lt;&gt;"",1,0)</f>
        <v>1</v>
      </c>
      <c r="M16" s="3" t="e">
        <f>IF(#REF!&lt;&gt;"",1,0)</f>
        <v>#REF!</v>
      </c>
      <c r="N16" s="3" t="e">
        <f>IF(#REF!&lt;&gt;"",1,0)</f>
        <v>#REF!</v>
      </c>
      <c r="O16" s="3" t="e">
        <f>IF(#REF!&lt;&gt;"",1,0)</f>
        <v>#REF!</v>
      </c>
      <c r="P16" s="3" t="e">
        <f>IF(#REF!&lt;&gt;"",1,0)</f>
        <v>#REF!</v>
      </c>
      <c r="Q16" s="3" t="e">
        <f>IF(#REF!&lt;&gt;"",1,0)</f>
        <v>#REF!</v>
      </c>
      <c r="R16" s="3" t="e">
        <f>IF(#REF!&lt;&gt;"",1,0)</f>
        <v>#REF!</v>
      </c>
      <c r="S16" s="3" t="e">
        <f>IF(#REF!&lt;&gt;"",1,0)</f>
        <v>#REF!</v>
      </c>
      <c r="T16" s="3"/>
      <c r="U16" s="3">
        <f>IF(_Cat1[[#This Row],[Manufacturer]]&lt;&gt;"",1,0)</f>
        <v>1</v>
      </c>
      <c r="V16" s="3">
        <f>IF(_Cat1[[#This Row],[Part Number]]&lt;&gt;"",1,0)</f>
        <v>1</v>
      </c>
    </row>
    <row r="17" spans="1:22" x14ac:dyDescent="0.35">
      <c r="A17" s="16" t="s">
        <v>306</v>
      </c>
      <c r="B17" s="16" t="s">
        <v>189</v>
      </c>
      <c r="C17" s="16" t="s">
        <v>200</v>
      </c>
      <c r="D17" s="20" t="s">
        <v>262</v>
      </c>
      <c r="E17" s="23" t="s">
        <v>266</v>
      </c>
      <c r="F17" s="20" t="s">
        <v>154</v>
      </c>
      <c r="G17" s="22" t="s">
        <v>243</v>
      </c>
      <c r="H17" s="34">
        <v>0.41</v>
      </c>
      <c r="J17" s="3"/>
      <c r="K17" s="3">
        <f>IF(_Cat1[[#This Row],[Price Basis]]&lt;&gt;"",1,0)</f>
        <v>1</v>
      </c>
      <c r="L17" s="3">
        <f>IF(_Cat1[[#This Row],[Percentage]]&lt;&gt;"",1,0)</f>
        <v>1</v>
      </c>
      <c r="M17" s="3" t="e">
        <f>IF(#REF!&lt;&gt;"",1,0)</f>
        <v>#REF!</v>
      </c>
      <c r="N17" s="3" t="e">
        <f>IF(#REF!&lt;&gt;"",1,0)</f>
        <v>#REF!</v>
      </c>
      <c r="O17" s="3" t="e">
        <f>IF(#REF!&lt;&gt;"",1,0)</f>
        <v>#REF!</v>
      </c>
      <c r="P17" s="3" t="e">
        <f>IF(#REF!&lt;&gt;"",1,0)</f>
        <v>#REF!</v>
      </c>
      <c r="Q17" s="3" t="e">
        <f>IF(#REF!&lt;&gt;"",1,0)</f>
        <v>#REF!</v>
      </c>
      <c r="R17" s="3" t="e">
        <f>IF(#REF!&lt;&gt;"",1,0)</f>
        <v>#REF!</v>
      </c>
      <c r="S17" s="3" t="e">
        <f>IF(#REF!&lt;&gt;"",1,0)</f>
        <v>#REF!</v>
      </c>
      <c r="T17" s="3"/>
      <c r="U17" s="3">
        <f>IF(_Cat1[[#This Row],[Manufacturer]]&lt;&gt;"",1,0)</f>
        <v>1</v>
      </c>
      <c r="V17" s="3">
        <f>IF(_Cat1[[#This Row],[Part Number]]&lt;&gt;"",1,0)</f>
        <v>1</v>
      </c>
    </row>
    <row r="18" spans="1:22" x14ac:dyDescent="0.35">
      <c r="A18" s="16" t="s">
        <v>306</v>
      </c>
      <c r="B18" s="16" t="s">
        <v>189</v>
      </c>
      <c r="C18" s="16" t="s">
        <v>191</v>
      </c>
      <c r="D18" s="20" t="s">
        <v>160</v>
      </c>
      <c r="E18" s="21">
        <v>9098400</v>
      </c>
      <c r="F18" s="20" t="s">
        <v>154</v>
      </c>
      <c r="G18" s="22" t="s">
        <v>243</v>
      </c>
      <c r="H18" s="34">
        <v>0.82</v>
      </c>
      <c r="J18" s="3"/>
      <c r="K18" s="3">
        <f>IF(_Cat1[[#This Row],[Price Basis]]&lt;&gt;"",1,0)</f>
        <v>1</v>
      </c>
      <c r="L18" s="3">
        <f>IF(_Cat1[[#This Row],[Percentage]]&lt;&gt;"",1,0)</f>
        <v>1</v>
      </c>
      <c r="M18" s="3" t="e">
        <f>IF(#REF!&lt;&gt;"",1,0)</f>
        <v>#REF!</v>
      </c>
      <c r="N18" s="3" t="e">
        <f>IF(#REF!&lt;&gt;"",1,0)</f>
        <v>#REF!</v>
      </c>
      <c r="O18" s="3" t="e">
        <f>IF(#REF!&lt;&gt;"",1,0)</f>
        <v>#REF!</v>
      </c>
      <c r="P18" s="3" t="e">
        <f>IF(#REF!&lt;&gt;"",1,0)</f>
        <v>#REF!</v>
      </c>
      <c r="Q18" s="3" t="e">
        <f>IF(#REF!&lt;&gt;"",1,0)</f>
        <v>#REF!</v>
      </c>
      <c r="R18" s="3" t="e">
        <f>IF(#REF!&lt;&gt;"",1,0)</f>
        <v>#REF!</v>
      </c>
      <c r="S18" s="3" t="e">
        <f>IF(#REF!&lt;&gt;"",1,0)</f>
        <v>#REF!</v>
      </c>
      <c r="T18" s="3"/>
      <c r="U18" s="3">
        <f>IF(_Cat1[[#This Row],[Manufacturer]]&lt;&gt;"",1,0)</f>
        <v>1</v>
      </c>
      <c r="V18" s="3">
        <f>IF(_Cat1[[#This Row],[Part Number]]&lt;&gt;"",1,0)</f>
        <v>1</v>
      </c>
    </row>
    <row r="19" spans="1:22" x14ac:dyDescent="0.35">
      <c r="A19" s="16" t="s">
        <v>306</v>
      </c>
      <c r="B19" s="16" t="s">
        <v>189</v>
      </c>
      <c r="C19" s="16" t="s">
        <v>196</v>
      </c>
      <c r="D19" s="20" t="s">
        <v>162</v>
      </c>
      <c r="E19" s="23">
        <v>77037</v>
      </c>
      <c r="F19" s="20" t="s">
        <v>154</v>
      </c>
      <c r="G19" s="22" t="s">
        <v>243</v>
      </c>
      <c r="H19" s="34">
        <v>0.3</v>
      </c>
      <c r="J19" s="3"/>
      <c r="K19" s="3">
        <f>IF(_Cat1[[#This Row],[Price Basis]]&lt;&gt;"",1,0)</f>
        <v>1</v>
      </c>
      <c r="L19" s="3">
        <f>IF(_Cat1[[#This Row],[Percentage]]&lt;&gt;"",1,0)</f>
        <v>1</v>
      </c>
      <c r="M19" s="3" t="e">
        <f>IF(#REF!&lt;&gt;"",1,0)</f>
        <v>#REF!</v>
      </c>
      <c r="N19" s="3" t="e">
        <f>IF(#REF!&lt;&gt;"",1,0)</f>
        <v>#REF!</v>
      </c>
      <c r="O19" s="3" t="e">
        <f>IF(#REF!&lt;&gt;"",1,0)</f>
        <v>#REF!</v>
      </c>
      <c r="P19" s="3" t="e">
        <f>IF(#REF!&lt;&gt;"",1,0)</f>
        <v>#REF!</v>
      </c>
      <c r="Q19" s="3" t="e">
        <f>IF(#REF!&lt;&gt;"",1,0)</f>
        <v>#REF!</v>
      </c>
      <c r="R19" s="3" t="e">
        <f>IF(#REF!&lt;&gt;"",1,0)</f>
        <v>#REF!</v>
      </c>
      <c r="S19" s="3" t="e">
        <f>IF(#REF!&lt;&gt;"",1,0)</f>
        <v>#REF!</v>
      </c>
      <c r="T19" s="3"/>
      <c r="U19" s="3">
        <f>IF(_Cat1[[#This Row],[Manufacturer]]&lt;&gt;"",1,0)</f>
        <v>1</v>
      </c>
      <c r="V19" s="3">
        <f>IF(_Cat1[[#This Row],[Part Number]]&lt;&gt;"",1,0)</f>
        <v>1</v>
      </c>
    </row>
    <row r="20" spans="1:22" x14ac:dyDescent="0.35">
      <c r="A20" s="16" t="s">
        <v>306</v>
      </c>
      <c r="B20" s="16" t="s">
        <v>189</v>
      </c>
      <c r="C20" s="16" t="s">
        <v>207</v>
      </c>
      <c r="D20" s="20" t="s">
        <v>162</v>
      </c>
      <c r="E20" s="21">
        <v>77072</v>
      </c>
      <c r="F20" s="20" t="s">
        <v>154</v>
      </c>
      <c r="G20" s="22" t="s">
        <v>243</v>
      </c>
      <c r="H20" s="34">
        <v>0.3</v>
      </c>
      <c r="J20" s="3"/>
      <c r="K20" s="3">
        <f>IF(_Cat1[[#This Row],[Price Basis]]&lt;&gt;"",1,0)</f>
        <v>1</v>
      </c>
      <c r="L20" s="3">
        <f>IF(_Cat1[[#This Row],[Percentage]]&lt;&gt;"",1,0)</f>
        <v>1</v>
      </c>
      <c r="M20" s="3" t="e">
        <f>IF(#REF!&lt;&gt;"",1,0)</f>
        <v>#REF!</v>
      </c>
      <c r="N20" s="3" t="e">
        <f>IF(#REF!&lt;&gt;"",1,0)</f>
        <v>#REF!</v>
      </c>
      <c r="O20" s="3" t="e">
        <f>IF(#REF!&lt;&gt;"",1,0)</f>
        <v>#REF!</v>
      </c>
      <c r="P20" s="3" t="e">
        <f>IF(#REF!&lt;&gt;"",1,0)</f>
        <v>#REF!</v>
      </c>
      <c r="Q20" s="3" t="e">
        <f>IF(#REF!&lt;&gt;"",1,0)</f>
        <v>#REF!</v>
      </c>
      <c r="R20" s="3" t="e">
        <f>IF(#REF!&lt;&gt;"",1,0)</f>
        <v>#REF!</v>
      </c>
      <c r="S20" s="3" t="e">
        <f>IF(#REF!&lt;&gt;"",1,0)</f>
        <v>#REF!</v>
      </c>
      <c r="T20" s="3"/>
      <c r="U20" s="3">
        <f>IF(_Cat1[[#This Row],[Manufacturer]]&lt;&gt;"",1,0)</f>
        <v>1</v>
      </c>
      <c r="V20" s="3">
        <f>IF(_Cat1[[#This Row],[Part Number]]&lt;&gt;"",1,0)</f>
        <v>1</v>
      </c>
    </row>
    <row r="21" spans="1:22" x14ac:dyDescent="0.35">
      <c r="A21" s="16" t="s">
        <v>306</v>
      </c>
      <c r="B21" s="16" t="s">
        <v>189</v>
      </c>
      <c r="C21" s="16" t="s">
        <v>204</v>
      </c>
      <c r="D21" s="20" t="s">
        <v>267</v>
      </c>
      <c r="E21" s="23" t="s">
        <v>268</v>
      </c>
      <c r="F21" s="20" t="s">
        <v>154</v>
      </c>
      <c r="G21" s="22" t="s">
        <v>243</v>
      </c>
      <c r="H21" s="34">
        <v>0.42</v>
      </c>
      <c r="J21" s="3"/>
      <c r="K21" s="3">
        <f>IF(_Cat1[[#This Row],[Price Basis]]&lt;&gt;"",1,0)</f>
        <v>1</v>
      </c>
      <c r="L21" s="3">
        <f>IF(_Cat1[[#This Row],[Percentage]]&lt;&gt;"",1,0)</f>
        <v>1</v>
      </c>
      <c r="M21" s="3" t="e">
        <f>IF(#REF!&lt;&gt;"",1,0)</f>
        <v>#REF!</v>
      </c>
      <c r="N21" s="3" t="e">
        <f>IF(#REF!&lt;&gt;"",1,0)</f>
        <v>#REF!</v>
      </c>
      <c r="O21" s="3" t="e">
        <f>IF(#REF!&lt;&gt;"",1,0)</f>
        <v>#REF!</v>
      </c>
      <c r="P21" s="3" t="e">
        <f>IF(#REF!&lt;&gt;"",1,0)</f>
        <v>#REF!</v>
      </c>
      <c r="Q21" s="3" t="e">
        <f>IF(#REF!&lt;&gt;"",1,0)</f>
        <v>#REF!</v>
      </c>
      <c r="R21" s="3" t="e">
        <f>IF(#REF!&lt;&gt;"",1,0)</f>
        <v>#REF!</v>
      </c>
      <c r="S21" s="3" t="e">
        <f>IF(#REF!&lt;&gt;"",1,0)</f>
        <v>#REF!</v>
      </c>
      <c r="T21" s="3"/>
      <c r="U21" s="3">
        <f>IF(_Cat1[[#This Row],[Manufacturer]]&lt;&gt;"",1,0)</f>
        <v>1</v>
      </c>
      <c r="V21" s="3">
        <f>IF(_Cat1[[#This Row],[Part Number]]&lt;&gt;"",1,0)</f>
        <v>1</v>
      </c>
    </row>
    <row r="22" spans="1:22" x14ac:dyDescent="0.35">
      <c r="A22" s="16" t="s">
        <v>306</v>
      </c>
      <c r="B22" s="16" t="s">
        <v>189</v>
      </c>
      <c r="C22" s="16" t="s">
        <v>232</v>
      </c>
      <c r="D22" s="20" t="s">
        <v>161</v>
      </c>
      <c r="E22" s="21">
        <v>9030600</v>
      </c>
      <c r="F22" s="20" t="s">
        <v>154</v>
      </c>
      <c r="G22" s="22" t="s">
        <v>243</v>
      </c>
      <c r="H22" s="34">
        <v>0.82</v>
      </c>
      <c r="J22" s="3"/>
      <c r="K22" s="3">
        <f>IF(_Cat1[[#This Row],[Price Basis]]&lt;&gt;"",1,0)</f>
        <v>1</v>
      </c>
      <c r="L22" s="3">
        <f>IF(_Cat1[[#This Row],[Percentage]]&lt;&gt;"",1,0)</f>
        <v>1</v>
      </c>
      <c r="M22" s="3" t="e">
        <f>IF(#REF!&lt;&gt;"",1,0)</f>
        <v>#REF!</v>
      </c>
      <c r="N22" s="3" t="e">
        <f>IF(#REF!&lt;&gt;"",1,0)</f>
        <v>#REF!</v>
      </c>
      <c r="O22" s="3" t="e">
        <f>IF(#REF!&lt;&gt;"",1,0)</f>
        <v>#REF!</v>
      </c>
      <c r="P22" s="3" t="e">
        <f>IF(#REF!&lt;&gt;"",1,0)</f>
        <v>#REF!</v>
      </c>
      <c r="Q22" s="3" t="e">
        <f>IF(#REF!&lt;&gt;"",1,0)</f>
        <v>#REF!</v>
      </c>
      <c r="R22" s="3" t="e">
        <f>IF(#REF!&lt;&gt;"",1,0)</f>
        <v>#REF!</v>
      </c>
      <c r="S22" s="3" t="e">
        <f>IF(#REF!&lt;&gt;"",1,0)</f>
        <v>#REF!</v>
      </c>
      <c r="T22" s="3"/>
      <c r="U22" s="3">
        <f>IF(_Cat1[[#This Row],[Manufacturer]]&lt;&gt;"",1,0)</f>
        <v>1</v>
      </c>
      <c r="V22" s="3">
        <f>IF(_Cat1[[#This Row],[Part Number]]&lt;&gt;"",1,0)</f>
        <v>1</v>
      </c>
    </row>
    <row r="23" spans="1:22" x14ac:dyDescent="0.35">
      <c r="A23" s="16" t="s">
        <v>306</v>
      </c>
      <c r="B23" s="16" t="s">
        <v>189</v>
      </c>
      <c r="C23" s="16" t="s">
        <v>195</v>
      </c>
      <c r="D23" s="20" t="s">
        <v>267</v>
      </c>
      <c r="E23" s="23" t="s">
        <v>269</v>
      </c>
      <c r="F23" s="20" t="s">
        <v>154</v>
      </c>
      <c r="G23" s="22" t="s">
        <v>243</v>
      </c>
      <c r="H23" s="34">
        <v>0.42</v>
      </c>
      <c r="J23" s="3"/>
      <c r="K23" s="3">
        <f>IF(_Cat1[[#This Row],[Price Basis]]&lt;&gt;"",1,0)</f>
        <v>1</v>
      </c>
      <c r="L23" s="3">
        <f>IF(_Cat1[[#This Row],[Percentage]]&lt;&gt;"",1,0)</f>
        <v>1</v>
      </c>
      <c r="M23" s="3" t="e">
        <f>IF(#REF!&lt;&gt;"",1,0)</f>
        <v>#REF!</v>
      </c>
      <c r="N23" s="3" t="e">
        <f>IF(#REF!&lt;&gt;"",1,0)</f>
        <v>#REF!</v>
      </c>
      <c r="O23" s="3" t="e">
        <f>IF(#REF!&lt;&gt;"",1,0)</f>
        <v>#REF!</v>
      </c>
      <c r="P23" s="3" t="e">
        <f>IF(#REF!&lt;&gt;"",1,0)</f>
        <v>#REF!</v>
      </c>
      <c r="Q23" s="3" t="e">
        <f>IF(#REF!&lt;&gt;"",1,0)</f>
        <v>#REF!</v>
      </c>
      <c r="R23" s="3" t="e">
        <f>IF(#REF!&lt;&gt;"",1,0)</f>
        <v>#REF!</v>
      </c>
      <c r="S23" s="3" t="e">
        <f>IF(#REF!&lt;&gt;"",1,0)</f>
        <v>#REF!</v>
      </c>
      <c r="T23" s="3"/>
      <c r="U23" s="3">
        <f>IF(_Cat1[[#This Row],[Manufacturer]]&lt;&gt;"",1,0)</f>
        <v>1</v>
      </c>
      <c r="V23" s="3">
        <f>IF(_Cat1[[#This Row],[Part Number]]&lt;&gt;"",1,0)</f>
        <v>1</v>
      </c>
    </row>
    <row r="24" spans="1:22" x14ac:dyDescent="0.35">
      <c r="A24" s="16" t="s">
        <v>306</v>
      </c>
      <c r="B24" s="16" t="s">
        <v>189</v>
      </c>
      <c r="C24" s="16" t="s">
        <v>197</v>
      </c>
      <c r="D24" s="20" t="s">
        <v>267</v>
      </c>
      <c r="E24" s="23" t="s">
        <v>270</v>
      </c>
      <c r="F24" s="20" t="s">
        <v>154</v>
      </c>
      <c r="G24" s="22" t="s">
        <v>243</v>
      </c>
      <c r="H24" s="34">
        <v>0.42</v>
      </c>
      <c r="J24" s="3"/>
      <c r="K24" s="3">
        <f>IF(_Cat1[[#This Row],[Price Basis]]&lt;&gt;"",1,0)</f>
        <v>1</v>
      </c>
      <c r="L24" s="3">
        <f>IF(_Cat1[[#This Row],[Percentage]]&lt;&gt;"",1,0)</f>
        <v>1</v>
      </c>
      <c r="M24" s="3" t="e">
        <f>IF(#REF!&lt;&gt;"",1,0)</f>
        <v>#REF!</v>
      </c>
      <c r="N24" s="3" t="e">
        <f>IF(#REF!&lt;&gt;"",1,0)</f>
        <v>#REF!</v>
      </c>
      <c r="O24" s="3" t="e">
        <f>IF(#REF!&lt;&gt;"",1,0)</f>
        <v>#REF!</v>
      </c>
      <c r="P24" s="3" t="e">
        <f>IF(#REF!&lt;&gt;"",1,0)</f>
        <v>#REF!</v>
      </c>
      <c r="Q24" s="3" t="e">
        <f>IF(#REF!&lt;&gt;"",1,0)</f>
        <v>#REF!</v>
      </c>
      <c r="R24" s="3" t="e">
        <f>IF(#REF!&lt;&gt;"",1,0)</f>
        <v>#REF!</v>
      </c>
      <c r="S24" s="3" t="e">
        <f>IF(#REF!&lt;&gt;"",1,0)</f>
        <v>#REF!</v>
      </c>
      <c r="T24" s="3"/>
      <c r="U24" s="3">
        <f>IF(_Cat1[[#This Row],[Manufacturer]]&lt;&gt;"",1,0)</f>
        <v>1</v>
      </c>
      <c r="V24" s="3">
        <f>IF(_Cat1[[#This Row],[Part Number]]&lt;&gt;"",1,0)</f>
        <v>1</v>
      </c>
    </row>
    <row r="25" spans="1:22" x14ac:dyDescent="0.35">
      <c r="A25" s="16" t="s">
        <v>306</v>
      </c>
      <c r="B25" s="16" t="s">
        <v>189</v>
      </c>
      <c r="C25" s="16" t="s">
        <v>205</v>
      </c>
      <c r="D25" s="20" t="s">
        <v>110</v>
      </c>
      <c r="E25" s="21" t="s">
        <v>206</v>
      </c>
      <c r="F25" s="20" t="s">
        <v>154</v>
      </c>
      <c r="G25" s="22" t="s">
        <v>243</v>
      </c>
      <c r="H25" s="34">
        <v>0.87</v>
      </c>
      <c r="J25" s="3"/>
      <c r="K25" s="3">
        <f>IF(_Cat1[[#This Row],[Price Basis]]&lt;&gt;"",1,0)</f>
        <v>1</v>
      </c>
      <c r="L25" s="3">
        <f>IF(_Cat1[[#This Row],[Percentage]]&lt;&gt;"",1,0)</f>
        <v>1</v>
      </c>
      <c r="M25" s="3" t="e">
        <f>IF(#REF!&lt;&gt;"",1,0)</f>
        <v>#REF!</v>
      </c>
      <c r="N25" s="3" t="e">
        <f>IF(#REF!&lt;&gt;"",1,0)</f>
        <v>#REF!</v>
      </c>
      <c r="O25" s="3" t="e">
        <f>IF(#REF!&lt;&gt;"",1,0)</f>
        <v>#REF!</v>
      </c>
      <c r="P25" s="3" t="e">
        <f>IF(#REF!&lt;&gt;"",1,0)</f>
        <v>#REF!</v>
      </c>
      <c r="Q25" s="3" t="e">
        <f>IF(#REF!&lt;&gt;"",1,0)</f>
        <v>#REF!</v>
      </c>
      <c r="R25" s="3" t="e">
        <f>IF(#REF!&lt;&gt;"",1,0)</f>
        <v>#REF!</v>
      </c>
      <c r="S25" s="3" t="e">
        <f>IF(#REF!&lt;&gt;"",1,0)</f>
        <v>#REF!</v>
      </c>
      <c r="T25" s="3"/>
      <c r="U25" s="3">
        <f>IF(_Cat1[[#This Row],[Manufacturer]]&lt;&gt;"",1,0)</f>
        <v>1</v>
      </c>
      <c r="V25" s="3">
        <f>IF(_Cat1[[#This Row],[Part Number]]&lt;&gt;"",1,0)</f>
        <v>1</v>
      </c>
    </row>
    <row r="26" spans="1:22" x14ac:dyDescent="0.35">
      <c r="A26" s="16" t="s">
        <v>306</v>
      </c>
      <c r="B26" s="16" t="s">
        <v>190</v>
      </c>
      <c r="C26" s="16" t="s">
        <v>245</v>
      </c>
      <c r="D26" s="20" t="s">
        <v>262</v>
      </c>
      <c r="E26" s="23" t="s">
        <v>271</v>
      </c>
      <c r="F26" s="20" t="s">
        <v>154</v>
      </c>
      <c r="G26" s="22" t="s">
        <v>243</v>
      </c>
      <c r="H26" s="34">
        <v>0.48</v>
      </c>
      <c r="J26" s="3"/>
      <c r="K26" s="3">
        <f>IF(_Cat1[[#This Row],[Price Basis]]&lt;&gt;"",1,0)</f>
        <v>1</v>
      </c>
      <c r="L26" s="3">
        <f>IF(_Cat1[[#This Row],[Percentage]]&lt;&gt;"",1,0)</f>
        <v>1</v>
      </c>
      <c r="M26" s="3" t="e">
        <f>IF(#REF!&lt;&gt;"",1,0)</f>
        <v>#REF!</v>
      </c>
      <c r="N26" s="3" t="e">
        <f>IF(#REF!&lt;&gt;"",1,0)</f>
        <v>#REF!</v>
      </c>
      <c r="O26" s="3" t="e">
        <f>IF(#REF!&lt;&gt;"",1,0)</f>
        <v>#REF!</v>
      </c>
      <c r="P26" s="3" t="e">
        <f>IF(#REF!&lt;&gt;"",1,0)</f>
        <v>#REF!</v>
      </c>
      <c r="Q26" s="3" t="e">
        <f>IF(#REF!&lt;&gt;"",1,0)</f>
        <v>#REF!</v>
      </c>
      <c r="R26" s="3" t="e">
        <f>IF(#REF!&lt;&gt;"",1,0)</f>
        <v>#REF!</v>
      </c>
      <c r="S26" s="3" t="e">
        <f>IF(#REF!&lt;&gt;"",1,0)</f>
        <v>#REF!</v>
      </c>
      <c r="T26" s="3"/>
      <c r="U26" s="3">
        <f>IF(_Cat1[[#This Row],[Manufacturer]]&lt;&gt;"",1,0)</f>
        <v>1</v>
      </c>
      <c r="V26" s="3">
        <f>IF(_Cat1[[#This Row],[Part Number]]&lt;&gt;"",1,0)</f>
        <v>1</v>
      </c>
    </row>
    <row r="27" spans="1:22" x14ac:dyDescent="0.35">
      <c r="A27" s="16" t="s">
        <v>306</v>
      </c>
      <c r="B27" s="16" t="s">
        <v>190</v>
      </c>
      <c r="C27" s="16" t="s">
        <v>209</v>
      </c>
      <c r="D27" s="20" t="s">
        <v>262</v>
      </c>
      <c r="E27" s="23" t="s">
        <v>272</v>
      </c>
      <c r="F27" s="20" t="s">
        <v>154</v>
      </c>
      <c r="G27" s="22" t="s">
        <v>243</v>
      </c>
      <c r="H27" s="34">
        <v>0.48</v>
      </c>
      <c r="J27" s="3"/>
      <c r="K27" s="3">
        <f>IF(_Cat1[[#This Row],[Price Basis]]&lt;&gt;"",1,0)</f>
        <v>1</v>
      </c>
      <c r="L27" s="3">
        <f>IF(_Cat1[[#This Row],[Percentage]]&lt;&gt;"",1,0)</f>
        <v>1</v>
      </c>
      <c r="M27" s="3" t="e">
        <f>IF(#REF!&lt;&gt;"",1,0)</f>
        <v>#REF!</v>
      </c>
      <c r="N27" s="3" t="e">
        <f>IF(#REF!&lt;&gt;"",1,0)</f>
        <v>#REF!</v>
      </c>
      <c r="O27" s="3" t="e">
        <f>IF(#REF!&lt;&gt;"",1,0)</f>
        <v>#REF!</v>
      </c>
      <c r="P27" s="3" t="e">
        <f>IF(#REF!&lt;&gt;"",1,0)</f>
        <v>#REF!</v>
      </c>
      <c r="Q27" s="3" t="e">
        <f>IF(#REF!&lt;&gt;"",1,0)</f>
        <v>#REF!</v>
      </c>
      <c r="R27" s="3" t="e">
        <f>IF(#REF!&lt;&gt;"",1,0)</f>
        <v>#REF!</v>
      </c>
      <c r="S27" s="3" t="e">
        <f>IF(#REF!&lt;&gt;"",1,0)</f>
        <v>#REF!</v>
      </c>
      <c r="T27" s="3"/>
      <c r="U27" s="3">
        <f>IF(_Cat1[[#This Row],[Manufacturer]]&lt;&gt;"",1,0)</f>
        <v>1</v>
      </c>
      <c r="V27" s="3">
        <f>IF(_Cat1[[#This Row],[Part Number]]&lt;&gt;"",1,0)</f>
        <v>1</v>
      </c>
    </row>
    <row r="28" spans="1:22" x14ac:dyDescent="0.35">
      <c r="A28" s="16" t="s">
        <v>306</v>
      </c>
      <c r="B28" s="16" t="s">
        <v>190</v>
      </c>
      <c r="C28" s="16" t="s">
        <v>53</v>
      </c>
      <c r="D28" s="20" t="s">
        <v>166</v>
      </c>
      <c r="E28" s="21" t="s">
        <v>165</v>
      </c>
      <c r="F28" s="20" t="s">
        <v>154</v>
      </c>
      <c r="G28" s="22" t="s">
        <v>243</v>
      </c>
      <c r="H28" s="34">
        <v>0.57999999999999996</v>
      </c>
      <c r="J28" s="3"/>
      <c r="K28" s="3">
        <f>IF(_Cat1[[#This Row],[Price Basis]]&lt;&gt;"",1,0)</f>
        <v>1</v>
      </c>
      <c r="L28" s="3">
        <f>IF(_Cat1[[#This Row],[Percentage]]&lt;&gt;"",1,0)</f>
        <v>1</v>
      </c>
      <c r="M28" s="3" t="e">
        <f>IF(#REF!&lt;&gt;"",1,0)</f>
        <v>#REF!</v>
      </c>
      <c r="N28" s="3" t="e">
        <f>IF(#REF!&lt;&gt;"",1,0)</f>
        <v>#REF!</v>
      </c>
      <c r="O28" s="3" t="e">
        <f>IF(#REF!&lt;&gt;"",1,0)</f>
        <v>#REF!</v>
      </c>
      <c r="P28" s="3" t="e">
        <f>IF(#REF!&lt;&gt;"",1,0)</f>
        <v>#REF!</v>
      </c>
      <c r="Q28" s="3" t="e">
        <f>IF(#REF!&lt;&gt;"",1,0)</f>
        <v>#REF!</v>
      </c>
      <c r="R28" s="3" t="e">
        <f>IF(#REF!&lt;&gt;"",1,0)</f>
        <v>#REF!</v>
      </c>
      <c r="S28" s="3" t="e">
        <f>IF(#REF!&lt;&gt;"",1,0)</f>
        <v>#REF!</v>
      </c>
      <c r="T28" s="3"/>
      <c r="U28" s="3">
        <f>IF(_Cat1[[#This Row],[Manufacturer]]&lt;&gt;"",1,0)</f>
        <v>1</v>
      </c>
      <c r="V28" s="3">
        <f>IF(_Cat1[[#This Row],[Part Number]]&lt;&gt;"",1,0)</f>
        <v>1</v>
      </c>
    </row>
    <row r="29" spans="1:22" x14ac:dyDescent="0.35">
      <c r="A29" s="16" t="s">
        <v>306</v>
      </c>
      <c r="B29" s="16" t="s">
        <v>190</v>
      </c>
      <c r="C29" s="16" t="s">
        <v>54</v>
      </c>
      <c r="D29" s="20" t="s">
        <v>166</v>
      </c>
      <c r="E29" s="21" t="s">
        <v>167</v>
      </c>
      <c r="F29" s="20" t="s">
        <v>154</v>
      </c>
      <c r="G29" s="22" t="s">
        <v>243</v>
      </c>
      <c r="H29" s="34">
        <v>0.57999999999999996</v>
      </c>
      <c r="J29" s="3"/>
      <c r="K29" s="3">
        <f>IF(_Cat1[[#This Row],[Price Basis]]&lt;&gt;"",1,0)</f>
        <v>1</v>
      </c>
      <c r="L29" s="3">
        <f>IF(_Cat1[[#This Row],[Percentage]]&lt;&gt;"",1,0)</f>
        <v>1</v>
      </c>
      <c r="M29" s="3" t="e">
        <f>IF(#REF!&lt;&gt;"",1,0)</f>
        <v>#REF!</v>
      </c>
      <c r="N29" s="3" t="e">
        <f>IF(#REF!&lt;&gt;"",1,0)</f>
        <v>#REF!</v>
      </c>
      <c r="O29" s="3" t="e">
        <f>IF(#REF!&lt;&gt;"",1,0)</f>
        <v>#REF!</v>
      </c>
      <c r="P29" s="3" t="e">
        <f>IF(#REF!&lt;&gt;"",1,0)</f>
        <v>#REF!</v>
      </c>
      <c r="Q29" s="3" t="e">
        <f>IF(#REF!&lt;&gt;"",1,0)</f>
        <v>#REF!</v>
      </c>
      <c r="R29" s="3" t="e">
        <f>IF(#REF!&lt;&gt;"",1,0)</f>
        <v>#REF!</v>
      </c>
      <c r="S29" s="3" t="e">
        <f>IF(#REF!&lt;&gt;"",1,0)</f>
        <v>#REF!</v>
      </c>
      <c r="T29" s="3"/>
      <c r="U29" s="3">
        <f>IF(_Cat1[[#This Row],[Manufacturer]]&lt;&gt;"",1,0)</f>
        <v>1</v>
      </c>
      <c r="V29" s="3">
        <f>IF(_Cat1[[#This Row],[Part Number]]&lt;&gt;"",1,0)</f>
        <v>1</v>
      </c>
    </row>
    <row r="30" spans="1:22" x14ac:dyDescent="0.35">
      <c r="A30" s="16" t="s">
        <v>306</v>
      </c>
      <c r="B30" s="16" t="s">
        <v>190</v>
      </c>
      <c r="C30" s="16" t="s">
        <v>211</v>
      </c>
      <c r="D30" s="20" t="s">
        <v>166</v>
      </c>
      <c r="E30" s="21" t="s">
        <v>212</v>
      </c>
      <c r="F30" s="20" t="s">
        <v>154</v>
      </c>
      <c r="G30" s="22" t="s">
        <v>243</v>
      </c>
      <c r="H30" s="34">
        <v>0.57999999999999996</v>
      </c>
      <c r="J30" s="3"/>
      <c r="K30" s="3">
        <f>IF(_Cat1[[#This Row],[Price Basis]]&lt;&gt;"",1,0)</f>
        <v>1</v>
      </c>
      <c r="L30" s="3">
        <f>IF(_Cat1[[#This Row],[Percentage]]&lt;&gt;"",1,0)</f>
        <v>1</v>
      </c>
      <c r="M30" s="3" t="e">
        <f>IF(#REF!&lt;&gt;"",1,0)</f>
        <v>#REF!</v>
      </c>
      <c r="N30" s="3" t="e">
        <f>IF(#REF!&lt;&gt;"",1,0)</f>
        <v>#REF!</v>
      </c>
      <c r="O30" s="3" t="e">
        <f>IF(#REF!&lt;&gt;"",1,0)</f>
        <v>#REF!</v>
      </c>
      <c r="P30" s="3" t="e">
        <f>IF(#REF!&lt;&gt;"",1,0)</f>
        <v>#REF!</v>
      </c>
      <c r="Q30" s="3" t="e">
        <f>IF(#REF!&lt;&gt;"",1,0)</f>
        <v>#REF!</v>
      </c>
      <c r="R30" s="3" t="e">
        <f>IF(#REF!&lt;&gt;"",1,0)</f>
        <v>#REF!</v>
      </c>
      <c r="S30" s="3" t="e">
        <f>IF(#REF!&lt;&gt;"",1,0)</f>
        <v>#REF!</v>
      </c>
      <c r="T30" s="3"/>
      <c r="U30" s="3">
        <f>IF(_Cat1[[#This Row],[Manufacturer]]&lt;&gt;"",1,0)</f>
        <v>1</v>
      </c>
      <c r="V30" s="3">
        <f>IF(_Cat1[[#This Row],[Part Number]]&lt;&gt;"",1,0)</f>
        <v>1</v>
      </c>
    </row>
    <row r="31" spans="1:22" x14ac:dyDescent="0.35">
      <c r="A31" s="16" t="s">
        <v>306</v>
      </c>
      <c r="B31" s="16" t="s">
        <v>190</v>
      </c>
      <c r="C31" s="16" t="s">
        <v>231</v>
      </c>
      <c r="D31" s="20" t="s">
        <v>166</v>
      </c>
      <c r="E31" s="21" t="s">
        <v>168</v>
      </c>
      <c r="F31" s="20" t="s">
        <v>154</v>
      </c>
      <c r="G31" s="22" t="s">
        <v>243</v>
      </c>
      <c r="H31" s="34">
        <v>0.57999999999999996</v>
      </c>
      <c r="J31" s="3"/>
      <c r="K31" s="3">
        <f>IF(_Cat1[[#This Row],[Price Basis]]&lt;&gt;"",1,0)</f>
        <v>1</v>
      </c>
      <c r="L31" s="3">
        <f>IF(_Cat1[[#This Row],[Percentage]]&lt;&gt;"",1,0)</f>
        <v>1</v>
      </c>
      <c r="M31" s="3" t="e">
        <f>IF(#REF!&lt;&gt;"",1,0)</f>
        <v>#REF!</v>
      </c>
      <c r="N31" s="3" t="e">
        <f>IF(#REF!&lt;&gt;"",1,0)</f>
        <v>#REF!</v>
      </c>
      <c r="O31" s="3" t="e">
        <f>IF(#REF!&lt;&gt;"",1,0)</f>
        <v>#REF!</v>
      </c>
      <c r="P31" s="3" t="e">
        <f>IF(#REF!&lt;&gt;"",1,0)</f>
        <v>#REF!</v>
      </c>
      <c r="Q31" s="3" t="e">
        <f>IF(#REF!&lt;&gt;"",1,0)</f>
        <v>#REF!</v>
      </c>
      <c r="R31" s="3" t="e">
        <f>IF(#REF!&lt;&gt;"",1,0)</f>
        <v>#REF!</v>
      </c>
      <c r="S31" s="3" t="e">
        <f>IF(#REF!&lt;&gt;"",1,0)</f>
        <v>#REF!</v>
      </c>
      <c r="T31" s="3"/>
      <c r="U31" s="3">
        <f>IF(_Cat1[[#This Row],[Manufacturer]]&lt;&gt;"",1,0)</f>
        <v>1</v>
      </c>
      <c r="V31" s="3">
        <f>IF(_Cat1[[#This Row],[Part Number]]&lt;&gt;"",1,0)</f>
        <v>1</v>
      </c>
    </row>
    <row r="32" spans="1:22" x14ac:dyDescent="0.35">
      <c r="A32" s="16" t="s">
        <v>306</v>
      </c>
      <c r="B32" s="16" t="s">
        <v>190</v>
      </c>
      <c r="C32" s="16" t="s">
        <v>230</v>
      </c>
      <c r="D32" s="20" t="s">
        <v>166</v>
      </c>
      <c r="E32" s="21" t="s">
        <v>169</v>
      </c>
      <c r="F32" s="20" t="s">
        <v>154</v>
      </c>
      <c r="G32" s="22" t="s">
        <v>243</v>
      </c>
      <c r="H32" s="34">
        <v>0.57999999999999996</v>
      </c>
      <c r="J32" s="3"/>
      <c r="K32" s="3">
        <f>IF(_Cat1[[#This Row],[Price Basis]]&lt;&gt;"",1,0)</f>
        <v>1</v>
      </c>
      <c r="L32" s="3">
        <f>IF(_Cat1[[#This Row],[Percentage]]&lt;&gt;"",1,0)</f>
        <v>1</v>
      </c>
      <c r="M32" s="3" t="e">
        <f>IF(#REF!&lt;&gt;"",1,0)</f>
        <v>#REF!</v>
      </c>
      <c r="N32" s="3" t="e">
        <f>IF(#REF!&lt;&gt;"",1,0)</f>
        <v>#REF!</v>
      </c>
      <c r="O32" s="3" t="e">
        <f>IF(#REF!&lt;&gt;"",1,0)</f>
        <v>#REF!</v>
      </c>
      <c r="P32" s="3" t="e">
        <f>IF(#REF!&lt;&gt;"",1,0)</f>
        <v>#REF!</v>
      </c>
      <c r="Q32" s="3" t="e">
        <f>IF(#REF!&lt;&gt;"",1,0)</f>
        <v>#REF!</v>
      </c>
      <c r="R32" s="3" t="e">
        <f>IF(#REF!&lt;&gt;"",1,0)</f>
        <v>#REF!</v>
      </c>
      <c r="S32" s="3" t="e">
        <f>IF(#REF!&lt;&gt;"",1,0)</f>
        <v>#REF!</v>
      </c>
      <c r="T32" s="3"/>
      <c r="U32" s="3">
        <f>IF(_Cat1[[#This Row],[Manufacturer]]&lt;&gt;"",1,0)</f>
        <v>1</v>
      </c>
      <c r="V32" s="3">
        <f>IF(_Cat1[[#This Row],[Part Number]]&lt;&gt;"",1,0)</f>
        <v>1</v>
      </c>
    </row>
    <row r="33" spans="1:47" x14ac:dyDescent="0.35">
      <c r="A33" s="16" t="s">
        <v>306</v>
      </c>
      <c r="B33" s="16" t="s">
        <v>35</v>
      </c>
      <c r="C33" s="16" t="s">
        <v>213</v>
      </c>
      <c r="D33" s="20" t="s">
        <v>163</v>
      </c>
      <c r="E33" s="23" t="s">
        <v>273</v>
      </c>
      <c r="F33" s="20" t="s">
        <v>154</v>
      </c>
      <c r="G33" s="22" t="s">
        <v>243</v>
      </c>
      <c r="H33" s="34">
        <v>0.49</v>
      </c>
      <c r="J33" s="3"/>
      <c r="K33" s="3">
        <f>IF(_Cat1[[#This Row],[Price Basis]]&lt;&gt;"",1,0)</f>
        <v>1</v>
      </c>
      <c r="L33" s="3">
        <f>IF(_Cat1[[#This Row],[Percentage]]&lt;&gt;"",1,0)</f>
        <v>1</v>
      </c>
      <c r="M33" s="3" t="e">
        <f>IF(#REF!&lt;&gt;"",1,0)</f>
        <v>#REF!</v>
      </c>
      <c r="N33" s="3" t="e">
        <f>IF(#REF!&lt;&gt;"",1,0)</f>
        <v>#REF!</v>
      </c>
      <c r="O33" s="3" t="e">
        <f>IF(#REF!&lt;&gt;"",1,0)</f>
        <v>#REF!</v>
      </c>
      <c r="P33" s="3" t="e">
        <f>IF(#REF!&lt;&gt;"",1,0)</f>
        <v>#REF!</v>
      </c>
      <c r="Q33" s="3" t="e">
        <f>IF(#REF!&lt;&gt;"",1,0)</f>
        <v>#REF!</v>
      </c>
      <c r="R33" s="3" t="e">
        <f>IF(#REF!&lt;&gt;"",1,0)</f>
        <v>#REF!</v>
      </c>
      <c r="S33" s="3" t="e">
        <f>IF(#REF!&lt;&gt;"",1,0)</f>
        <v>#REF!</v>
      </c>
      <c r="T33" s="3"/>
      <c r="U33" s="3">
        <f>IF(_Cat1[[#This Row],[Manufacturer]]&lt;&gt;"",1,0)</f>
        <v>1</v>
      </c>
      <c r="V33" s="3">
        <f>IF(_Cat1[[#This Row],[Part Number]]&lt;&gt;"",1,0)</f>
        <v>1</v>
      </c>
    </row>
    <row r="34" spans="1:47" x14ac:dyDescent="0.35">
      <c r="A34" s="16" t="s">
        <v>306</v>
      </c>
      <c r="B34" s="16" t="s">
        <v>35</v>
      </c>
      <c r="C34" s="16" t="s">
        <v>214</v>
      </c>
      <c r="D34" s="20" t="s">
        <v>163</v>
      </c>
      <c r="E34" s="23" t="s">
        <v>274</v>
      </c>
      <c r="F34" s="20" t="s">
        <v>154</v>
      </c>
      <c r="G34" s="22" t="s">
        <v>243</v>
      </c>
      <c r="H34" s="34">
        <v>0.49</v>
      </c>
      <c r="J34" s="3"/>
      <c r="K34" s="3">
        <f>IF(_Cat1[[#This Row],[Price Basis]]&lt;&gt;"",1,0)</f>
        <v>1</v>
      </c>
      <c r="L34" s="3">
        <f>IF(_Cat1[[#This Row],[Percentage]]&lt;&gt;"",1,0)</f>
        <v>1</v>
      </c>
      <c r="M34" s="3" t="e">
        <f>IF(#REF!&lt;&gt;"",1,0)</f>
        <v>#REF!</v>
      </c>
      <c r="N34" s="3" t="e">
        <f>IF(#REF!&lt;&gt;"",1,0)</f>
        <v>#REF!</v>
      </c>
      <c r="O34" s="3" t="e">
        <f>IF(#REF!&lt;&gt;"",1,0)</f>
        <v>#REF!</v>
      </c>
      <c r="P34" s="3" t="e">
        <f>IF(#REF!&lt;&gt;"",1,0)</f>
        <v>#REF!</v>
      </c>
      <c r="Q34" s="3" t="e">
        <f>IF(#REF!&lt;&gt;"",1,0)</f>
        <v>#REF!</v>
      </c>
      <c r="R34" s="3" t="e">
        <f>IF(#REF!&lt;&gt;"",1,0)</f>
        <v>#REF!</v>
      </c>
      <c r="S34" s="3" t="e">
        <f>IF(#REF!&lt;&gt;"",1,0)</f>
        <v>#REF!</v>
      </c>
      <c r="T34" s="3"/>
      <c r="U34" s="3">
        <f>IF(_Cat1[[#This Row],[Manufacturer]]&lt;&gt;"",1,0)</f>
        <v>1</v>
      </c>
      <c r="V34" s="3">
        <f>IF(_Cat1[[#This Row],[Part Number]]&lt;&gt;"",1,0)</f>
        <v>1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16" t="s">
        <v>306</v>
      </c>
      <c r="B35" s="16" t="s">
        <v>35</v>
      </c>
      <c r="C35" s="16" t="s">
        <v>52</v>
      </c>
      <c r="D35" s="20" t="s">
        <v>164</v>
      </c>
      <c r="E35" s="23" t="s">
        <v>275</v>
      </c>
      <c r="F35" s="20" t="s">
        <v>154</v>
      </c>
      <c r="G35" s="22" t="s">
        <v>243</v>
      </c>
      <c r="H35" s="34">
        <v>0.46</v>
      </c>
      <c r="J35" s="3"/>
      <c r="K35" s="3">
        <f>IF(_Cat1[[#This Row],[Price Basis]]&lt;&gt;"",1,0)</f>
        <v>1</v>
      </c>
      <c r="L35" s="3">
        <f>IF(_Cat1[[#This Row],[Percentage]]&lt;&gt;"",1,0)</f>
        <v>1</v>
      </c>
      <c r="M35" s="3" t="e">
        <f>IF(#REF!&lt;&gt;"",1,0)</f>
        <v>#REF!</v>
      </c>
      <c r="N35" s="3" t="e">
        <f>IF(#REF!&lt;&gt;"",1,0)</f>
        <v>#REF!</v>
      </c>
      <c r="O35" s="3" t="e">
        <f>IF(#REF!&lt;&gt;"",1,0)</f>
        <v>#REF!</v>
      </c>
      <c r="P35" s="3" t="e">
        <f>IF(#REF!&lt;&gt;"",1,0)</f>
        <v>#REF!</v>
      </c>
      <c r="Q35" s="3" t="e">
        <f>IF(#REF!&lt;&gt;"",1,0)</f>
        <v>#REF!</v>
      </c>
      <c r="R35" s="3" t="e">
        <f>IF(#REF!&lt;&gt;"",1,0)</f>
        <v>#REF!</v>
      </c>
      <c r="S35" s="3" t="e">
        <f>IF(#REF!&lt;&gt;"",1,0)</f>
        <v>#REF!</v>
      </c>
      <c r="T35" s="3"/>
      <c r="U35" s="3">
        <f>IF(_Cat1[[#This Row],[Manufacturer]]&lt;&gt;"",1,0)</f>
        <v>1</v>
      </c>
      <c r="V35" s="3">
        <f>IF(_Cat1[[#This Row],[Part Number]]&lt;&gt;"",1,0)</f>
        <v>1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16" t="s">
        <v>317</v>
      </c>
      <c r="B36" s="16" t="s">
        <v>34</v>
      </c>
      <c r="C36" s="16" t="s">
        <v>172</v>
      </c>
      <c r="D36" s="20" t="s">
        <v>170</v>
      </c>
      <c r="E36" s="21" t="s">
        <v>171</v>
      </c>
      <c r="F36" s="20" t="s">
        <v>154</v>
      </c>
      <c r="G36" s="22" t="s">
        <v>243</v>
      </c>
      <c r="H36" s="34">
        <v>0.48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16" t="s">
        <v>317</v>
      </c>
      <c r="B37" s="16" t="s">
        <v>34</v>
      </c>
      <c r="C37" s="16" t="s">
        <v>174</v>
      </c>
      <c r="D37" s="24" t="s">
        <v>170</v>
      </c>
      <c r="E37" s="21" t="s">
        <v>307</v>
      </c>
      <c r="F37" s="20" t="s">
        <v>154</v>
      </c>
      <c r="G37" s="22" t="s">
        <v>243</v>
      </c>
      <c r="H37" s="34">
        <v>0.48</v>
      </c>
    </row>
    <row r="38" spans="1:47" x14ac:dyDescent="0.35">
      <c r="A38" s="16" t="s">
        <v>317</v>
      </c>
      <c r="B38" s="16" t="s">
        <v>34</v>
      </c>
      <c r="C38" s="16" t="s">
        <v>173</v>
      </c>
      <c r="D38" s="24" t="s">
        <v>170</v>
      </c>
      <c r="E38" s="21" t="s">
        <v>308</v>
      </c>
      <c r="F38" s="20" t="s">
        <v>154</v>
      </c>
      <c r="G38" s="22" t="s">
        <v>243</v>
      </c>
      <c r="H38" s="34">
        <v>0.48</v>
      </c>
    </row>
    <row r="39" spans="1:47" x14ac:dyDescent="0.35">
      <c r="A39" s="16" t="s">
        <v>317</v>
      </c>
      <c r="B39" s="16" t="s">
        <v>34</v>
      </c>
      <c r="C39" s="16" t="s">
        <v>175</v>
      </c>
      <c r="D39" s="24" t="s">
        <v>309</v>
      </c>
      <c r="E39" s="21">
        <v>3370421</v>
      </c>
      <c r="F39" s="20" t="s">
        <v>154</v>
      </c>
      <c r="G39" s="22" t="s">
        <v>243</v>
      </c>
      <c r="H39" s="34">
        <v>0.5</v>
      </c>
    </row>
    <row r="40" spans="1:47" x14ac:dyDescent="0.35">
      <c r="A40" s="16" t="s">
        <v>317</v>
      </c>
      <c r="B40" s="16" t="s">
        <v>34</v>
      </c>
      <c r="C40" s="16" t="s">
        <v>176</v>
      </c>
      <c r="D40" s="24" t="s">
        <v>309</v>
      </c>
      <c r="E40" s="21">
        <v>3370001</v>
      </c>
      <c r="F40" s="20" t="s">
        <v>154</v>
      </c>
      <c r="G40" s="22" t="s">
        <v>243</v>
      </c>
      <c r="H40" s="34">
        <v>0.5</v>
      </c>
    </row>
    <row r="41" spans="1:47" x14ac:dyDescent="0.35">
      <c r="A41" s="16" t="s">
        <v>317</v>
      </c>
      <c r="B41" s="16" t="s">
        <v>34</v>
      </c>
      <c r="C41" s="16" t="s">
        <v>177</v>
      </c>
      <c r="D41" s="24" t="s">
        <v>170</v>
      </c>
      <c r="E41" s="21" t="s">
        <v>308</v>
      </c>
      <c r="F41" s="20" t="s">
        <v>154</v>
      </c>
      <c r="G41" s="22" t="s">
        <v>243</v>
      </c>
      <c r="H41" s="34">
        <v>0.48</v>
      </c>
    </row>
    <row r="42" spans="1:47" x14ac:dyDescent="0.35">
      <c r="A42" s="16" t="s">
        <v>317</v>
      </c>
      <c r="B42" s="16" t="s">
        <v>34</v>
      </c>
      <c r="C42" s="16" t="s">
        <v>181</v>
      </c>
      <c r="D42" s="20" t="s">
        <v>180</v>
      </c>
      <c r="E42" s="21" t="s">
        <v>179</v>
      </c>
      <c r="F42" s="20" t="s">
        <v>154</v>
      </c>
      <c r="G42" s="22" t="s">
        <v>244</v>
      </c>
      <c r="H42" s="34">
        <v>0.1</v>
      </c>
    </row>
    <row r="43" spans="1:47" x14ac:dyDescent="0.35">
      <c r="A43" s="16" t="s">
        <v>317</v>
      </c>
      <c r="B43" s="16" t="s">
        <v>34</v>
      </c>
      <c r="C43" s="16" t="s">
        <v>226</v>
      </c>
      <c r="D43" s="20" t="s">
        <v>227</v>
      </c>
      <c r="E43" s="21" t="s">
        <v>228</v>
      </c>
      <c r="F43" s="20" t="s">
        <v>154</v>
      </c>
      <c r="G43" s="22" t="s">
        <v>243</v>
      </c>
      <c r="H43" s="34">
        <v>0.46</v>
      </c>
    </row>
    <row r="44" spans="1:47" x14ac:dyDescent="0.35">
      <c r="A44" s="16" t="s">
        <v>317</v>
      </c>
      <c r="B44" s="16" t="s">
        <v>34</v>
      </c>
      <c r="C44" s="16" t="s">
        <v>182</v>
      </c>
      <c r="D44" s="20" t="s">
        <v>180</v>
      </c>
      <c r="E44" s="21" t="s">
        <v>183</v>
      </c>
      <c r="F44" s="20" t="s">
        <v>154</v>
      </c>
      <c r="G44" s="22" t="s">
        <v>244</v>
      </c>
      <c r="H44" s="34">
        <v>0.1</v>
      </c>
    </row>
    <row r="45" spans="1:47" x14ac:dyDescent="0.35">
      <c r="A45" s="16" t="s">
        <v>317</v>
      </c>
      <c r="B45" s="16" t="s">
        <v>34</v>
      </c>
      <c r="C45" s="16" t="s">
        <v>51</v>
      </c>
      <c r="D45" s="20" t="s">
        <v>184</v>
      </c>
      <c r="E45" s="21" t="s">
        <v>310</v>
      </c>
      <c r="F45" s="20" t="s">
        <v>154</v>
      </c>
      <c r="G45" s="22" t="s">
        <v>244</v>
      </c>
      <c r="H45" s="34">
        <v>0.1</v>
      </c>
    </row>
    <row r="46" spans="1:47" x14ac:dyDescent="0.35">
      <c r="A46" s="16" t="s">
        <v>317</v>
      </c>
      <c r="B46" s="16" t="s">
        <v>34</v>
      </c>
      <c r="C46" s="16" t="s">
        <v>186</v>
      </c>
      <c r="D46" s="20" t="s">
        <v>180</v>
      </c>
      <c r="E46" s="21" t="s">
        <v>187</v>
      </c>
      <c r="F46" s="20" t="s">
        <v>154</v>
      </c>
      <c r="G46" s="22" t="s">
        <v>244</v>
      </c>
      <c r="H46" s="34">
        <v>0.1</v>
      </c>
    </row>
    <row r="47" spans="1:47" x14ac:dyDescent="0.35">
      <c r="A47" s="16" t="s">
        <v>317</v>
      </c>
      <c r="B47" s="16" t="s">
        <v>189</v>
      </c>
      <c r="C47" s="16" t="s">
        <v>188</v>
      </c>
      <c r="D47" s="20" t="s">
        <v>157</v>
      </c>
      <c r="E47" s="21" t="s">
        <v>158</v>
      </c>
      <c r="F47" s="20" t="s">
        <v>154</v>
      </c>
      <c r="G47" s="22" t="s">
        <v>244</v>
      </c>
      <c r="H47" s="34">
        <v>0.1</v>
      </c>
    </row>
    <row r="48" spans="1:47" x14ac:dyDescent="0.35">
      <c r="A48" s="16" t="s">
        <v>317</v>
      </c>
      <c r="B48" s="16" t="s">
        <v>189</v>
      </c>
      <c r="C48" s="16" t="s">
        <v>192</v>
      </c>
      <c r="D48" s="20" t="s">
        <v>157</v>
      </c>
      <c r="E48" s="21" t="s">
        <v>193</v>
      </c>
      <c r="F48" s="20" t="s">
        <v>154</v>
      </c>
      <c r="G48" s="22" t="s">
        <v>244</v>
      </c>
      <c r="H48" s="34">
        <v>0.1</v>
      </c>
    </row>
    <row r="49" spans="1:8" x14ac:dyDescent="0.35">
      <c r="A49" s="16" t="s">
        <v>317</v>
      </c>
      <c r="B49" s="16" t="s">
        <v>189</v>
      </c>
      <c r="C49" s="16" t="s">
        <v>229</v>
      </c>
      <c r="D49" s="20" t="s">
        <v>36</v>
      </c>
      <c r="E49" s="21" t="s">
        <v>159</v>
      </c>
      <c r="F49" s="20" t="s">
        <v>154</v>
      </c>
      <c r="G49" s="22" t="s">
        <v>244</v>
      </c>
      <c r="H49" s="34">
        <v>0.1</v>
      </c>
    </row>
    <row r="50" spans="1:8" x14ac:dyDescent="0.35">
      <c r="A50" s="16" t="s">
        <v>317</v>
      </c>
      <c r="B50" s="16" t="s">
        <v>189</v>
      </c>
      <c r="C50" s="16" t="s">
        <v>200</v>
      </c>
      <c r="D50" s="20" t="s">
        <v>157</v>
      </c>
      <c r="E50" s="21" t="s">
        <v>201</v>
      </c>
      <c r="F50" s="20" t="s">
        <v>154</v>
      </c>
      <c r="G50" s="22" t="s">
        <v>244</v>
      </c>
      <c r="H50" s="34">
        <v>0.1</v>
      </c>
    </row>
    <row r="51" spans="1:8" x14ac:dyDescent="0.35">
      <c r="A51" s="16" t="s">
        <v>317</v>
      </c>
      <c r="B51" s="16" t="s">
        <v>189</v>
      </c>
      <c r="C51" s="16" t="s">
        <v>191</v>
      </c>
      <c r="D51" s="20" t="s">
        <v>160</v>
      </c>
      <c r="E51" s="21">
        <v>9098400</v>
      </c>
      <c r="F51" s="20" t="s">
        <v>154</v>
      </c>
      <c r="G51" s="22" t="s">
        <v>244</v>
      </c>
      <c r="H51" s="34">
        <v>0.1</v>
      </c>
    </row>
    <row r="52" spans="1:8" x14ac:dyDescent="0.35">
      <c r="A52" s="16" t="s">
        <v>317</v>
      </c>
      <c r="B52" s="16" t="s">
        <v>189</v>
      </c>
      <c r="C52" s="16" t="s">
        <v>196</v>
      </c>
      <c r="D52" s="20" t="s">
        <v>162</v>
      </c>
      <c r="E52" s="21">
        <v>77037</v>
      </c>
      <c r="F52" s="20" t="s">
        <v>154</v>
      </c>
      <c r="G52" s="22" t="s">
        <v>243</v>
      </c>
      <c r="H52" s="34">
        <v>0.5</v>
      </c>
    </row>
    <row r="53" spans="1:8" x14ac:dyDescent="0.35">
      <c r="A53" s="16" t="s">
        <v>317</v>
      </c>
      <c r="B53" s="16" t="s">
        <v>189</v>
      </c>
      <c r="C53" s="16" t="s">
        <v>207</v>
      </c>
      <c r="D53" s="20" t="s">
        <v>162</v>
      </c>
      <c r="E53" s="21">
        <v>77072</v>
      </c>
      <c r="F53" s="20" t="s">
        <v>154</v>
      </c>
      <c r="G53" s="22" t="s">
        <v>243</v>
      </c>
      <c r="H53" s="34">
        <v>0.5</v>
      </c>
    </row>
    <row r="54" spans="1:8" x14ac:dyDescent="0.35">
      <c r="A54" s="16" t="s">
        <v>317</v>
      </c>
      <c r="B54" s="16" t="s">
        <v>189</v>
      </c>
      <c r="C54" s="16" t="s">
        <v>204</v>
      </c>
      <c r="D54" s="20" t="s">
        <v>105</v>
      </c>
      <c r="E54" s="21" t="s">
        <v>203</v>
      </c>
      <c r="F54" s="20" t="s">
        <v>154</v>
      </c>
      <c r="G54" s="22" t="s">
        <v>243</v>
      </c>
      <c r="H54" s="34">
        <v>0.48</v>
      </c>
    </row>
    <row r="55" spans="1:8" x14ac:dyDescent="0.35">
      <c r="A55" s="16" t="s">
        <v>317</v>
      </c>
      <c r="B55" s="16" t="s">
        <v>189</v>
      </c>
      <c r="C55" s="16" t="s">
        <v>232</v>
      </c>
      <c r="D55" s="20" t="s">
        <v>161</v>
      </c>
      <c r="E55" s="21">
        <v>9030600</v>
      </c>
      <c r="F55" s="20" t="s">
        <v>154</v>
      </c>
      <c r="G55" s="22" t="s">
        <v>244</v>
      </c>
      <c r="H55" s="34">
        <v>0.1</v>
      </c>
    </row>
    <row r="56" spans="1:8" x14ac:dyDescent="0.35">
      <c r="A56" s="16" t="s">
        <v>317</v>
      </c>
      <c r="B56" s="16" t="s">
        <v>189</v>
      </c>
      <c r="C56" s="16" t="s">
        <v>195</v>
      </c>
      <c r="D56" s="20" t="s">
        <v>202</v>
      </c>
      <c r="E56" s="21" t="s">
        <v>194</v>
      </c>
      <c r="F56" s="20" t="s">
        <v>154</v>
      </c>
      <c r="G56" s="22" t="s">
        <v>243</v>
      </c>
      <c r="H56" s="34">
        <v>0.6</v>
      </c>
    </row>
    <row r="57" spans="1:8" x14ac:dyDescent="0.35">
      <c r="A57" s="16" t="s">
        <v>317</v>
      </c>
      <c r="B57" s="16" t="s">
        <v>189</v>
      </c>
      <c r="C57" s="16" t="s">
        <v>197</v>
      </c>
      <c r="D57" s="20" t="s">
        <v>198</v>
      </c>
      <c r="E57" s="21" t="s">
        <v>199</v>
      </c>
      <c r="F57" s="20" t="s">
        <v>154</v>
      </c>
      <c r="G57" s="22" t="s">
        <v>244</v>
      </c>
      <c r="H57" s="34">
        <v>0.1</v>
      </c>
    </row>
    <row r="58" spans="1:8" x14ac:dyDescent="0.35">
      <c r="A58" s="16" t="s">
        <v>317</v>
      </c>
      <c r="B58" s="16" t="s">
        <v>189</v>
      </c>
      <c r="C58" s="16" t="s">
        <v>205</v>
      </c>
      <c r="D58" s="24" t="s">
        <v>311</v>
      </c>
      <c r="E58" s="21" t="s">
        <v>312</v>
      </c>
      <c r="F58" s="20" t="s">
        <v>154</v>
      </c>
      <c r="G58" s="22" t="s">
        <v>244</v>
      </c>
      <c r="H58" s="34">
        <v>0.1</v>
      </c>
    </row>
    <row r="59" spans="1:8" x14ac:dyDescent="0.35">
      <c r="A59" s="16" t="s">
        <v>317</v>
      </c>
      <c r="B59" s="16" t="s">
        <v>190</v>
      </c>
      <c r="C59" s="16" t="s">
        <v>245</v>
      </c>
      <c r="D59" s="20" t="s">
        <v>157</v>
      </c>
      <c r="E59" s="21" t="s">
        <v>208</v>
      </c>
      <c r="F59" s="20" t="s">
        <v>154</v>
      </c>
      <c r="G59" s="22" t="s">
        <v>244</v>
      </c>
      <c r="H59" s="34">
        <v>0.1</v>
      </c>
    </row>
    <row r="60" spans="1:8" x14ac:dyDescent="0.35">
      <c r="A60" s="16" t="s">
        <v>317</v>
      </c>
      <c r="B60" s="16" t="s">
        <v>190</v>
      </c>
      <c r="C60" s="16" t="s">
        <v>209</v>
      </c>
      <c r="D60" s="20" t="s">
        <v>157</v>
      </c>
      <c r="E60" s="21" t="s">
        <v>210</v>
      </c>
      <c r="F60" s="20" t="s">
        <v>154</v>
      </c>
      <c r="G60" s="22" t="s">
        <v>244</v>
      </c>
      <c r="H60" s="34">
        <v>0.1</v>
      </c>
    </row>
    <row r="61" spans="1:8" x14ac:dyDescent="0.35">
      <c r="A61" s="16" t="s">
        <v>317</v>
      </c>
      <c r="B61" s="16" t="s">
        <v>190</v>
      </c>
      <c r="C61" s="16" t="s">
        <v>53</v>
      </c>
      <c r="D61" s="24" t="s">
        <v>313</v>
      </c>
      <c r="E61" s="21">
        <v>308752</v>
      </c>
      <c r="F61" s="20" t="s">
        <v>154</v>
      </c>
      <c r="G61" s="22" t="s">
        <v>244</v>
      </c>
      <c r="H61" s="34">
        <v>0.1</v>
      </c>
    </row>
    <row r="62" spans="1:8" x14ac:dyDescent="0.35">
      <c r="A62" s="16" t="s">
        <v>317</v>
      </c>
      <c r="B62" s="16" t="s">
        <v>190</v>
      </c>
      <c r="C62" s="16" t="s">
        <v>54</v>
      </c>
      <c r="D62" s="24" t="s">
        <v>313</v>
      </c>
      <c r="E62" s="21">
        <v>308763</v>
      </c>
      <c r="F62" s="20" t="s">
        <v>154</v>
      </c>
      <c r="G62" s="22" t="s">
        <v>244</v>
      </c>
      <c r="H62" s="34">
        <v>0.1</v>
      </c>
    </row>
    <row r="63" spans="1:8" x14ac:dyDescent="0.35">
      <c r="A63" s="16" t="s">
        <v>317</v>
      </c>
      <c r="B63" s="16" t="s">
        <v>190</v>
      </c>
      <c r="C63" s="16" t="s">
        <v>211</v>
      </c>
      <c r="D63" s="24" t="s">
        <v>313</v>
      </c>
      <c r="E63" s="21">
        <v>320523</v>
      </c>
      <c r="F63" s="20" t="s">
        <v>154</v>
      </c>
      <c r="G63" s="22" t="s">
        <v>244</v>
      </c>
      <c r="H63" s="34">
        <v>0.1</v>
      </c>
    </row>
    <row r="64" spans="1:8" x14ac:dyDescent="0.35">
      <c r="A64" s="16" t="s">
        <v>317</v>
      </c>
      <c r="B64" s="16" t="s">
        <v>190</v>
      </c>
      <c r="C64" s="16" t="s">
        <v>231</v>
      </c>
      <c r="D64" s="24" t="s">
        <v>313</v>
      </c>
      <c r="E64" s="21">
        <v>312348</v>
      </c>
      <c r="F64" s="20" t="s">
        <v>154</v>
      </c>
      <c r="G64" s="22" t="s">
        <v>244</v>
      </c>
      <c r="H64" s="34">
        <v>0.1</v>
      </c>
    </row>
    <row r="65" spans="1:8" x14ac:dyDescent="0.35">
      <c r="A65" s="16" t="s">
        <v>317</v>
      </c>
      <c r="B65" s="16" t="s">
        <v>190</v>
      </c>
      <c r="C65" s="16" t="s">
        <v>230</v>
      </c>
      <c r="D65" s="24" t="s">
        <v>313</v>
      </c>
      <c r="E65" s="21">
        <v>312527</v>
      </c>
      <c r="F65" s="20" t="s">
        <v>154</v>
      </c>
      <c r="G65" s="22" t="s">
        <v>244</v>
      </c>
      <c r="H65" s="34">
        <v>0.1</v>
      </c>
    </row>
    <row r="66" spans="1:8" x14ac:dyDescent="0.35">
      <c r="A66" s="16" t="s">
        <v>317</v>
      </c>
      <c r="B66" s="16" t="s">
        <v>35</v>
      </c>
      <c r="C66" s="16" t="s">
        <v>213</v>
      </c>
      <c r="D66" s="24" t="s">
        <v>314</v>
      </c>
      <c r="E66" s="21" t="s">
        <v>315</v>
      </c>
      <c r="F66" s="20" t="s">
        <v>154</v>
      </c>
      <c r="G66" s="22" t="s">
        <v>244</v>
      </c>
      <c r="H66" s="34">
        <v>0.1</v>
      </c>
    </row>
    <row r="67" spans="1:8" x14ac:dyDescent="0.35">
      <c r="A67" s="16" t="s">
        <v>317</v>
      </c>
      <c r="B67" s="16" t="s">
        <v>35</v>
      </c>
      <c r="C67" s="16" t="s">
        <v>214</v>
      </c>
      <c r="D67" s="24" t="s">
        <v>314</v>
      </c>
      <c r="E67" s="21" t="s">
        <v>316</v>
      </c>
      <c r="F67" s="20" t="s">
        <v>154</v>
      </c>
      <c r="G67" s="22" t="s">
        <v>244</v>
      </c>
      <c r="H67" s="34">
        <v>0.1</v>
      </c>
    </row>
    <row r="68" spans="1:8" x14ac:dyDescent="0.35">
      <c r="A68" s="16" t="s">
        <v>317</v>
      </c>
      <c r="B68" s="16" t="s">
        <v>35</v>
      </c>
      <c r="C68" s="16" t="s">
        <v>52</v>
      </c>
      <c r="D68" s="20" t="s">
        <v>164</v>
      </c>
      <c r="E68" s="21" t="s">
        <v>215</v>
      </c>
      <c r="F68" s="20" t="s">
        <v>154</v>
      </c>
      <c r="G68" s="22" t="s">
        <v>244</v>
      </c>
      <c r="H68" s="34">
        <v>0.06</v>
      </c>
    </row>
    <row r="70" spans="1:8" x14ac:dyDescent="0.35">
      <c r="A70" s="7" t="s">
        <v>319</v>
      </c>
      <c r="C70" s="10"/>
      <c r="D70" s="12"/>
      <c r="E70" s="35"/>
    </row>
    <row r="71" spans="1:8" ht="37.5" customHeight="1" x14ac:dyDescent="0.35">
      <c r="A71" s="38" t="s">
        <v>305</v>
      </c>
      <c r="B71" s="38" t="s">
        <v>55</v>
      </c>
      <c r="C71" s="39" t="s">
        <v>260</v>
      </c>
      <c r="D71" s="40" t="s">
        <v>383</v>
      </c>
      <c r="E71" s="41" t="s">
        <v>57</v>
      </c>
    </row>
    <row r="72" spans="1:8" x14ac:dyDescent="0.35">
      <c r="A72" s="14" t="s">
        <v>306</v>
      </c>
      <c r="B72" s="14" t="s">
        <v>249</v>
      </c>
      <c r="C72" s="17" t="s">
        <v>170</v>
      </c>
      <c r="D72" s="15" t="s">
        <v>243</v>
      </c>
      <c r="E72" s="36">
        <v>0.44</v>
      </c>
    </row>
    <row r="73" spans="1:8" x14ac:dyDescent="0.35">
      <c r="A73" s="14" t="s">
        <v>306</v>
      </c>
      <c r="B73" s="14" t="s">
        <v>249</v>
      </c>
      <c r="C73" s="17" t="s">
        <v>250</v>
      </c>
      <c r="D73" s="15" t="s">
        <v>243</v>
      </c>
      <c r="E73" s="36">
        <v>0.39</v>
      </c>
    </row>
    <row r="74" spans="1:8" x14ac:dyDescent="0.35">
      <c r="A74" s="14" t="s">
        <v>306</v>
      </c>
      <c r="B74" s="14" t="s">
        <v>252</v>
      </c>
      <c r="C74" s="16" t="s">
        <v>180</v>
      </c>
      <c r="D74" s="15" t="s">
        <v>244</v>
      </c>
      <c r="E74" s="36">
        <v>0.18</v>
      </c>
    </row>
    <row r="75" spans="1:8" x14ac:dyDescent="0.35">
      <c r="A75" s="14" t="s">
        <v>306</v>
      </c>
      <c r="B75" s="14" t="s">
        <v>251</v>
      </c>
      <c r="C75" s="17" t="s">
        <v>227</v>
      </c>
      <c r="D75" s="15" t="s">
        <v>243</v>
      </c>
      <c r="E75" s="36">
        <v>0.35</v>
      </c>
    </row>
    <row r="76" spans="1:8" x14ac:dyDescent="0.35">
      <c r="A76" s="14" t="s">
        <v>306</v>
      </c>
      <c r="B76" s="14" t="s">
        <v>190</v>
      </c>
      <c r="C76" s="17" t="s">
        <v>262</v>
      </c>
      <c r="D76" s="15" t="s">
        <v>243</v>
      </c>
      <c r="E76" s="36">
        <v>0.41</v>
      </c>
    </row>
    <row r="77" spans="1:8" x14ac:dyDescent="0.35">
      <c r="A77" s="14" t="s">
        <v>306</v>
      </c>
      <c r="B77" s="14" t="s">
        <v>189</v>
      </c>
      <c r="C77" s="17" t="s">
        <v>262</v>
      </c>
      <c r="D77" s="15" t="s">
        <v>243</v>
      </c>
      <c r="E77" s="36">
        <v>0.41</v>
      </c>
    </row>
    <row r="78" spans="1:8" x14ac:dyDescent="0.35">
      <c r="A78" s="14" t="s">
        <v>306</v>
      </c>
      <c r="B78" s="14" t="s">
        <v>189</v>
      </c>
      <c r="C78" s="17" t="s">
        <v>255</v>
      </c>
      <c r="D78" s="15" t="s">
        <v>243</v>
      </c>
      <c r="E78" s="36">
        <v>0.3</v>
      </c>
    </row>
    <row r="79" spans="1:8" x14ac:dyDescent="0.35">
      <c r="A79" s="14" t="s">
        <v>306</v>
      </c>
      <c r="B79" s="14" t="s">
        <v>189</v>
      </c>
      <c r="C79" s="17" t="s">
        <v>267</v>
      </c>
      <c r="D79" s="15" t="s">
        <v>243</v>
      </c>
      <c r="E79" s="36">
        <v>0.42</v>
      </c>
    </row>
    <row r="80" spans="1:8" x14ac:dyDescent="0.35">
      <c r="A80" s="14" t="s">
        <v>306</v>
      </c>
      <c r="B80" s="14" t="s">
        <v>189</v>
      </c>
      <c r="C80" s="17" t="s">
        <v>257</v>
      </c>
      <c r="D80" s="15" t="s">
        <v>243</v>
      </c>
      <c r="E80" s="36">
        <v>0.82</v>
      </c>
    </row>
    <row r="81" spans="1:5" x14ac:dyDescent="0.35">
      <c r="A81" s="14" t="s">
        <v>306</v>
      </c>
      <c r="B81" s="14" t="s">
        <v>189</v>
      </c>
      <c r="C81" s="17" t="s">
        <v>267</v>
      </c>
      <c r="D81" s="15" t="s">
        <v>243</v>
      </c>
      <c r="E81" s="36">
        <v>0.42</v>
      </c>
    </row>
    <row r="82" spans="1:5" x14ac:dyDescent="0.35">
      <c r="A82" s="14" t="s">
        <v>306</v>
      </c>
      <c r="B82" s="14" t="s">
        <v>189</v>
      </c>
      <c r="C82" s="17" t="s">
        <v>267</v>
      </c>
      <c r="D82" s="15" t="s">
        <v>243</v>
      </c>
      <c r="E82" s="36">
        <v>0.42</v>
      </c>
    </row>
    <row r="83" spans="1:5" x14ac:dyDescent="0.35">
      <c r="A83" s="14" t="s">
        <v>306</v>
      </c>
      <c r="B83" s="14" t="s">
        <v>189</v>
      </c>
      <c r="C83" s="17" t="s">
        <v>259</v>
      </c>
      <c r="D83" s="15" t="s">
        <v>243</v>
      </c>
      <c r="E83" s="36">
        <v>0.82</v>
      </c>
    </row>
    <row r="84" spans="1:5" x14ac:dyDescent="0.35">
      <c r="A84" s="14" t="s">
        <v>306</v>
      </c>
      <c r="B84" s="14" t="s">
        <v>190</v>
      </c>
      <c r="C84" s="17" t="s">
        <v>166</v>
      </c>
      <c r="D84" s="15" t="s">
        <v>243</v>
      </c>
      <c r="E84" s="36">
        <v>0.59</v>
      </c>
    </row>
    <row r="85" spans="1:5" x14ac:dyDescent="0.35">
      <c r="A85" s="14" t="s">
        <v>306</v>
      </c>
      <c r="B85" s="14" t="s">
        <v>35</v>
      </c>
      <c r="C85" s="17" t="s">
        <v>246</v>
      </c>
      <c r="D85" s="15" t="s">
        <v>243</v>
      </c>
      <c r="E85" s="36">
        <v>0.49</v>
      </c>
    </row>
    <row r="86" spans="1:5" x14ac:dyDescent="0.35">
      <c r="A86" s="14" t="s">
        <v>306</v>
      </c>
      <c r="B86" s="14" t="s">
        <v>35</v>
      </c>
      <c r="C86" s="16" t="s">
        <v>247</v>
      </c>
      <c r="D86" s="15" t="s">
        <v>243</v>
      </c>
      <c r="E86" s="36">
        <v>0.49</v>
      </c>
    </row>
    <row r="87" spans="1:5" x14ac:dyDescent="0.35">
      <c r="A87" s="14" t="s">
        <v>306</v>
      </c>
      <c r="B87" s="14" t="s">
        <v>35</v>
      </c>
      <c r="C87" s="17" t="s">
        <v>164</v>
      </c>
      <c r="D87" s="15" t="s">
        <v>243</v>
      </c>
      <c r="E87" s="36">
        <v>0.46</v>
      </c>
    </row>
    <row r="88" spans="1:5" x14ac:dyDescent="0.35">
      <c r="A88" s="14" t="s">
        <v>318</v>
      </c>
      <c r="B88" s="14" t="s">
        <v>249</v>
      </c>
      <c r="C88" s="17" t="s">
        <v>170</v>
      </c>
      <c r="D88" s="15" t="s">
        <v>243</v>
      </c>
      <c r="E88" s="36">
        <v>0.48</v>
      </c>
    </row>
    <row r="89" spans="1:5" x14ac:dyDescent="0.35">
      <c r="A89" s="14" t="s">
        <v>318</v>
      </c>
      <c r="B89" s="14" t="s">
        <v>249</v>
      </c>
      <c r="C89" s="17" t="s">
        <v>309</v>
      </c>
      <c r="D89" s="15" t="s">
        <v>243</v>
      </c>
      <c r="E89" s="36">
        <v>0.5</v>
      </c>
    </row>
    <row r="90" spans="1:5" x14ac:dyDescent="0.35">
      <c r="A90" s="14" t="s">
        <v>318</v>
      </c>
      <c r="B90" s="14" t="s">
        <v>252</v>
      </c>
      <c r="C90" s="16" t="s">
        <v>180</v>
      </c>
      <c r="D90" s="15" t="s">
        <v>244</v>
      </c>
      <c r="E90" s="36">
        <v>0.1</v>
      </c>
    </row>
    <row r="91" spans="1:5" x14ac:dyDescent="0.35">
      <c r="A91" s="14" t="s">
        <v>318</v>
      </c>
      <c r="B91" s="14" t="s">
        <v>251</v>
      </c>
      <c r="C91" s="17" t="s">
        <v>227</v>
      </c>
      <c r="D91" s="15" t="s">
        <v>243</v>
      </c>
      <c r="E91" s="36">
        <v>0.46</v>
      </c>
    </row>
    <row r="92" spans="1:5" x14ac:dyDescent="0.35">
      <c r="A92" s="14" t="s">
        <v>318</v>
      </c>
      <c r="B92" s="14" t="s">
        <v>190</v>
      </c>
      <c r="C92" s="17" t="s">
        <v>157</v>
      </c>
      <c r="D92" s="15" t="s">
        <v>244</v>
      </c>
      <c r="E92" s="36">
        <v>0.1</v>
      </c>
    </row>
    <row r="93" spans="1:5" x14ac:dyDescent="0.35">
      <c r="A93" s="14" t="s">
        <v>318</v>
      </c>
      <c r="B93" s="14" t="s">
        <v>189</v>
      </c>
      <c r="C93" s="17" t="s">
        <v>253</v>
      </c>
      <c r="D93" s="15" t="s">
        <v>244</v>
      </c>
      <c r="E93" s="36">
        <v>0.1</v>
      </c>
    </row>
    <row r="94" spans="1:5" x14ac:dyDescent="0.35">
      <c r="A94" s="14" t="s">
        <v>318</v>
      </c>
      <c r="B94" s="14" t="s">
        <v>189</v>
      </c>
      <c r="C94" s="17" t="s">
        <v>254</v>
      </c>
      <c r="D94" s="15" t="s">
        <v>244</v>
      </c>
      <c r="E94" s="36">
        <v>0.1</v>
      </c>
    </row>
    <row r="95" spans="1:5" x14ac:dyDescent="0.35">
      <c r="A95" s="14" t="s">
        <v>318</v>
      </c>
      <c r="B95" s="14" t="s">
        <v>189</v>
      </c>
      <c r="C95" s="17" t="s">
        <v>255</v>
      </c>
      <c r="D95" s="15" t="s">
        <v>243</v>
      </c>
      <c r="E95" s="36">
        <v>0.5</v>
      </c>
    </row>
    <row r="96" spans="1:5" x14ac:dyDescent="0.35">
      <c r="A96" s="14" t="s">
        <v>318</v>
      </c>
      <c r="B96" s="14" t="s">
        <v>189</v>
      </c>
      <c r="C96" s="17" t="s">
        <v>256</v>
      </c>
      <c r="D96" s="15" t="s">
        <v>243</v>
      </c>
      <c r="E96" s="36">
        <v>0.48</v>
      </c>
    </row>
    <row r="97" spans="1:5" x14ac:dyDescent="0.35">
      <c r="A97" s="14" t="s">
        <v>318</v>
      </c>
      <c r="B97" s="14" t="s">
        <v>189</v>
      </c>
      <c r="C97" s="17" t="s">
        <v>257</v>
      </c>
      <c r="D97" s="15" t="s">
        <v>244</v>
      </c>
      <c r="E97" s="36">
        <v>0.1</v>
      </c>
    </row>
    <row r="98" spans="1:5" x14ac:dyDescent="0.35">
      <c r="A98" s="14" t="s">
        <v>318</v>
      </c>
      <c r="B98" s="14" t="s">
        <v>189</v>
      </c>
      <c r="C98" s="17" t="s">
        <v>258</v>
      </c>
      <c r="D98" s="15" t="s">
        <v>243</v>
      </c>
      <c r="E98" s="36">
        <v>0.6</v>
      </c>
    </row>
    <row r="99" spans="1:5" x14ac:dyDescent="0.35">
      <c r="A99" s="14" t="s">
        <v>318</v>
      </c>
      <c r="B99" s="14" t="s">
        <v>189</v>
      </c>
      <c r="C99" s="17" t="s">
        <v>198</v>
      </c>
      <c r="D99" s="15" t="s">
        <v>244</v>
      </c>
      <c r="E99" s="36">
        <v>0.1</v>
      </c>
    </row>
    <row r="100" spans="1:5" x14ac:dyDescent="0.35">
      <c r="A100" s="14" t="s">
        <v>318</v>
      </c>
      <c r="B100" s="14" t="s">
        <v>189</v>
      </c>
      <c r="C100" s="17" t="s">
        <v>311</v>
      </c>
      <c r="D100" s="15" t="s">
        <v>244</v>
      </c>
      <c r="E100" s="36">
        <v>0.1</v>
      </c>
    </row>
    <row r="101" spans="1:5" x14ac:dyDescent="0.35">
      <c r="A101" s="14" t="s">
        <v>318</v>
      </c>
      <c r="B101" s="14" t="s">
        <v>190</v>
      </c>
      <c r="C101" s="17" t="s">
        <v>313</v>
      </c>
      <c r="D101" s="15" t="s">
        <v>244</v>
      </c>
      <c r="E101" s="36">
        <v>0.1</v>
      </c>
    </row>
    <row r="102" spans="1:5" x14ac:dyDescent="0.35">
      <c r="A102" s="14" t="s">
        <v>318</v>
      </c>
      <c r="B102" s="14" t="s">
        <v>35</v>
      </c>
      <c r="C102" s="17" t="s">
        <v>314</v>
      </c>
      <c r="D102" s="15" t="s">
        <v>244</v>
      </c>
      <c r="E102" s="36">
        <v>0.1</v>
      </c>
    </row>
    <row r="103" spans="1:5" x14ac:dyDescent="0.35">
      <c r="A103" s="14" t="s">
        <v>318</v>
      </c>
      <c r="B103" s="14" t="s">
        <v>35</v>
      </c>
      <c r="C103" s="17" t="s">
        <v>314</v>
      </c>
      <c r="D103" s="15" t="s">
        <v>244</v>
      </c>
      <c r="E103" s="36">
        <v>0.1</v>
      </c>
    </row>
    <row r="104" spans="1:5" x14ac:dyDescent="0.35">
      <c r="A104" s="14" t="s">
        <v>318</v>
      </c>
      <c r="B104" s="14" t="s">
        <v>35</v>
      </c>
      <c r="C104" s="17" t="s">
        <v>164</v>
      </c>
      <c r="D104" s="15" t="s">
        <v>244</v>
      </c>
      <c r="E104" s="36">
        <v>0.06</v>
      </c>
    </row>
    <row r="106" spans="1:5" x14ac:dyDescent="0.35">
      <c r="A106" s="7" t="s">
        <v>323</v>
      </c>
      <c r="B106" s="7"/>
      <c r="E106" s="8"/>
    </row>
    <row r="107" spans="1:5" ht="37" customHeight="1" x14ac:dyDescent="0.35">
      <c r="A107" s="42" t="s">
        <v>305</v>
      </c>
      <c r="B107" s="43" t="s">
        <v>321</v>
      </c>
      <c r="C107" s="44" t="s">
        <v>55</v>
      </c>
      <c r="D107" s="43" t="s">
        <v>383</v>
      </c>
      <c r="E107" s="45" t="s">
        <v>57</v>
      </c>
    </row>
    <row r="108" spans="1:5" x14ac:dyDescent="0.35">
      <c r="A108" s="14" t="s">
        <v>306</v>
      </c>
      <c r="B108" s="14" t="s">
        <v>60</v>
      </c>
      <c r="C108" s="14" t="s">
        <v>61</v>
      </c>
      <c r="D108" s="15" t="s">
        <v>244</v>
      </c>
      <c r="E108" s="36">
        <v>0.18</v>
      </c>
    </row>
    <row r="109" spans="1:5" x14ac:dyDescent="0.35">
      <c r="A109" s="14" t="s">
        <v>306</v>
      </c>
      <c r="B109" s="14" t="s">
        <v>233</v>
      </c>
      <c r="C109" s="14" t="s">
        <v>74</v>
      </c>
      <c r="D109" s="15" t="s">
        <v>244</v>
      </c>
      <c r="E109" s="36">
        <v>0.18</v>
      </c>
    </row>
    <row r="110" spans="1:5" x14ac:dyDescent="0.35">
      <c r="A110" s="14" t="s">
        <v>306</v>
      </c>
      <c r="B110" s="14" t="s">
        <v>75</v>
      </c>
      <c r="C110" s="14" t="s">
        <v>76</v>
      </c>
      <c r="D110" s="15" t="s">
        <v>244</v>
      </c>
      <c r="E110" s="36">
        <v>0.18</v>
      </c>
    </row>
    <row r="111" spans="1:5" x14ac:dyDescent="0.35">
      <c r="A111" s="14" t="s">
        <v>306</v>
      </c>
      <c r="B111" s="14" t="s">
        <v>77</v>
      </c>
      <c r="C111" s="14" t="s">
        <v>78</v>
      </c>
      <c r="D111" s="15" t="s">
        <v>244</v>
      </c>
      <c r="E111" s="36">
        <v>0.18</v>
      </c>
    </row>
    <row r="112" spans="1:5" x14ac:dyDescent="0.35">
      <c r="A112" s="14" t="s">
        <v>306</v>
      </c>
      <c r="B112" s="14" t="s">
        <v>96</v>
      </c>
      <c r="C112" s="14" t="s">
        <v>59</v>
      </c>
      <c r="D112" s="15" t="s">
        <v>244</v>
      </c>
      <c r="E112" s="36">
        <v>0.18</v>
      </c>
    </row>
    <row r="113" spans="1:5" x14ac:dyDescent="0.35">
      <c r="A113" s="14" t="s">
        <v>306</v>
      </c>
      <c r="B113" s="14" t="s">
        <v>112</v>
      </c>
      <c r="C113" s="14" t="s">
        <v>113</v>
      </c>
      <c r="D113" s="15" t="s">
        <v>244</v>
      </c>
      <c r="E113" s="36">
        <v>0.22</v>
      </c>
    </row>
    <row r="114" spans="1:5" x14ac:dyDescent="0.35">
      <c r="A114" s="14" t="s">
        <v>306</v>
      </c>
      <c r="B114" s="14" t="s">
        <v>139</v>
      </c>
      <c r="C114" s="14" t="s">
        <v>63</v>
      </c>
      <c r="D114" s="15" t="s">
        <v>244</v>
      </c>
      <c r="E114" s="36">
        <v>0.18</v>
      </c>
    </row>
    <row r="115" spans="1:5" x14ac:dyDescent="0.35">
      <c r="A115" s="14" t="s">
        <v>306</v>
      </c>
      <c r="B115" s="14" t="s">
        <v>140</v>
      </c>
      <c r="C115" s="14" t="s">
        <v>103</v>
      </c>
      <c r="D115" s="15" t="s">
        <v>244</v>
      </c>
      <c r="E115" s="36">
        <v>0.18</v>
      </c>
    </row>
    <row r="116" spans="1:5" x14ac:dyDescent="0.35">
      <c r="A116" s="14" t="s">
        <v>306</v>
      </c>
      <c r="B116" s="14" t="s">
        <v>58</v>
      </c>
      <c r="C116" s="14" t="s">
        <v>59</v>
      </c>
      <c r="D116" s="15" t="s">
        <v>243</v>
      </c>
      <c r="E116" s="36">
        <v>0.35</v>
      </c>
    </row>
    <row r="117" spans="1:5" x14ac:dyDescent="0.35">
      <c r="A117" s="14" t="s">
        <v>306</v>
      </c>
      <c r="B117" s="14" t="s">
        <v>62</v>
      </c>
      <c r="C117" s="14" t="s">
        <v>63</v>
      </c>
      <c r="D117" s="15" t="s">
        <v>243</v>
      </c>
      <c r="E117" s="36">
        <v>0.13</v>
      </c>
    </row>
    <row r="118" spans="1:5" x14ac:dyDescent="0.35">
      <c r="A118" s="14" t="s">
        <v>306</v>
      </c>
      <c r="B118" s="14" t="s">
        <v>64</v>
      </c>
      <c r="C118" s="14" t="s">
        <v>65</v>
      </c>
      <c r="D118" s="15" t="s">
        <v>243</v>
      </c>
      <c r="E118" s="36">
        <v>0.39</v>
      </c>
    </row>
    <row r="119" spans="1:5" x14ac:dyDescent="0.35">
      <c r="A119" s="14" t="s">
        <v>306</v>
      </c>
      <c r="B119" s="14" t="s">
        <v>66</v>
      </c>
      <c r="C119" s="14" t="s">
        <v>67</v>
      </c>
      <c r="D119" s="15" t="s">
        <v>243</v>
      </c>
      <c r="E119" s="36">
        <v>0.46</v>
      </c>
    </row>
    <row r="120" spans="1:5" x14ac:dyDescent="0.35">
      <c r="A120" s="14" t="s">
        <v>306</v>
      </c>
      <c r="B120" s="14" t="s">
        <v>68</v>
      </c>
      <c r="C120" s="14" t="s">
        <v>63</v>
      </c>
      <c r="D120" s="15" t="s">
        <v>243</v>
      </c>
      <c r="E120" s="36">
        <v>0.46</v>
      </c>
    </row>
    <row r="121" spans="1:5" x14ac:dyDescent="0.35">
      <c r="A121" s="14" t="s">
        <v>306</v>
      </c>
      <c r="B121" s="14" t="s">
        <v>69</v>
      </c>
      <c r="C121" s="14" t="s">
        <v>70</v>
      </c>
      <c r="D121" s="15" t="s">
        <v>243</v>
      </c>
      <c r="E121" s="36">
        <v>0.25</v>
      </c>
    </row>
    <row r="122" spans="1:5" x14ac:dyDescent="0.35">
      <c r="A122" s="14" t="s">
        <v>306</v>
      </c>
      <c r="B122" s="14" t="s">
        <v>71</v>
      </c>
      <c r="C122" s="14" t="s">
        <v>63</v>
      </c>
      <c r="D122" s="15" t="s">
        <v>243</v>
      </c>
      <c r="E122" s="36">
        <v>0.19</v>
      </c>
    </row>
    <row r="123" spans="1:5" x14ac:dyDescent="0.35">
      <c r="A123" s="14" t="s">
        <v>306</v>
      </c>
      <c r="B123" s="14" t="s">
        <v>72</v>
      </c>
      <c r="C123" s="14" t="s">
        <v>59</v>
      </c>
      <c r="D123" s="15" t="s">
        <v>243</v>
      </c>
      <c r="E123" s="36">
        <v>0.19</v>
      </c>
    </row>
    <row r="124" spans="1:5" x14ac:dyDescent="0.35">
      <c r="A124" s="14" t="s">
        <v>306</v>
      </c>
      <c r="B124" s="14" t="s">
        <v>73</v>
      </c>
      <c r="C124" s="14" t="s">
        <v>63</v>
      </c>
      <c r="D124" s="15" t="s">
        <v>243</v>
      </c>
      <c r="E124" s="36">
        <v>0.19</v>
      </c>
    </row>
    <row r="125" spans="1:5" x14ac:dyDescent="0.35">
      <c r="A125" s="14" t="s">
        <v>306</v>
      </c>
      <c r="B125" s="14" t="s">
        <v>79</v>
      </c>
      <c r="C125" s="14" t="s">
        <v>59</v>
      </c>
      <c r="D125" s="15" t="s">
        <v>243</v>
      </c>
      <c r="E125" s="36">
        <v>0.35</v>
      </c>
    </row>
    <row r="126" spans="1:5" x14ac:dyDescent="0.35">
      <c r="A126" s="14" t="s">
        <v>306</v>
      </c>
      <c r="B126" s="14" t="s">
        <v>80</v>
      </c>
      <c r="C126" s="14" t="s">
        <v>34</v>
      </c>
      <c r="D126" s="15" t="s">
        <v>243</v>
      </c>
      <c r="E126" s="36">
        <v>0.45</v>
      </c>
    </row>
    <row r="127" spans="1:5" x14ac:dyDescent="0.35">
      <c r="A127" s="14" t="s">
        <v>306</v>
      </c>
      <c r="B127" s="14" t="s">
        <v>81</v>
      </c>
      <c r="C127" s="14" t="s">
        <v>63</v>
      </c>
      <c r="D127" s="15" t="s">
        <v>243</v>
      </c>
      <c r="E127" s="36">
        <v>0.69</v>
      </c>
    </row>
    <row r="128" spans="1:5" x14ac:dyDescent="0.35">
      <c r="A128" s="14" t="s">
        <v>306</v>
      </c>
      <c r="B128" s="14" t="s">
        <v>82</v>
      </c>
      <c r="C128" s="14" t="s">
        <v>67</v>
      </c>
      <c r="D128" s="15" t="s">
        <v>243</v>
      </c>
      <c r="E128" s="36">
        <v>0.19</v>
      </c>
    </row>
    <row r="129" spans="1:5" x14ac:dyDescent="0.35">
      <c r="A129" s="14" t="s">
        <v>306</v>
      </c>
      <c r="B129" s="14" t="s">
        <v>83</v>
      </c>
      <c r="C129" s="14" t="s">
        <v>248</v>
      </c>
      <c r="D129" s="15" t="s">
        <v>243</v>
      </c>
      <c r="E129" s="36">
        <v>0.59</v>
      </c>
    </row>
    <row r="130" spans="1:5" x14ac:dyDescent="0.35">
      <c r="A130" s="14" t="s">
        <v>306</v>
      </c>
      <c r="B130" s="14" t="s">
        <v>85</v>
      </c>
      <c r="C130" s="14" t="s">
        <v>63</v>
      </c>
      <c r="D130" s="15" t="s">
        <v>243</v>
      </c>
      <c r="E130" s="36">
        <v>0.52</v>
      </c>
    </row>
    <row r="131" spans="1:5" x14ac:dyDescent="0.35">
      <c r="A131" s="14" t="s">
        <v>306</v>
      </c>
      <c r="B131" s="14" t="s">
        <v>86</v>
      </c>
      <c r="C131" s="14" t="s">
        <v>63</v>
      </c>
      <c r="D131" s="15" t="s">
        <v>243</v>
      </c>
      <c r="E131" s="36">
        <v>0.24</v>
      </c>
    </row>
    <row r="132" spans="1:5" x14ac:dyDescent="0.35">
      <c r="A132" s="14" t="s">
        <v>306</v>
      </c>
      <c r="B132" s="14" t="s">
        <v>87</v>
      </c>
      <c r="C132" s="14" t="s">
        <v>65</v>
      </c>
      <c r="D132" s="15" t="s">
        <v>243</v>
      </c>
      <c r="E132" s="36">
        <v>0.44</v>
      </c>
    </row>
    <row r="133" spans="1:5" x14ac:dyDescent="0.35">
      <c r="A133" s="14" t="s">
        <v>306</v>
      </c>
      <c r="B133" s="14" t="s">
        <v>88</v>
      </c>
      <c r="C133" s="14" t="s">
        <v>63</v>
      </c>
      <c r="D133" s="15" t="s">
        <v>243</v>
      </c>
      <c r="E133" s="36">
        <v>0.36</v>
      </c>
    </row>
    <row r="134" spans="1:5" x14ac:dyDescent="0.35">
      <c r="A134" s="14" t="s">
        <v>306</v>
      </c>
      <c r="B134" s="14" t="s">
        <v>89</v>
      </c>
      <c r="C134" s="14" t="s">
        <v>63</v>
      </c>
      <c r="D134" s="15" t="s">
        <v>243</v>
      </c>
      <c r="E134" s="36">
        <v>0.1</v>
      </c>
    </row>
    <row r="135" spans="1:5" x14ac:dyDescent="0.35">
      <c r="A135" s="14" t="s">
        <v>306</v>
      </c>
      <c r="B135" s="14" t="s">
        <v>90</v>
      </c>
      <c r="C135" s="14" t="s">
        <v>34</v>
      </c>
      <c r="D135" s="15" t="s">
        <v>243</v>
      </c>
      <c r="E135" s="36">
        <v>0.5</v>
      </c>
    </row>
    <row r="136" spans="1:5" x14ac:dyDescent="0.35">
      <c r="A136" s="14" t="s">
        <v>306</v>
      </c>
      <c r="B136" s="14" t="s">
        <v>91</v>
      </c>
      <c r="C136" s="14" t="s">
        <v>63</v>
      </c>
      <c r="D136" s="15" t="s">
        <v>243</v>
      </c>
      <c r="E136" s="36">
        <v>0.44</v>
      </c>
    </row>
    <row r="137" spans="1:5" x14ac:dyDescent="0.35">
      <c r="A137" s="14" t="s">
        <v>306</v>
      </c>
      <c r="B137" s="14" t="s">
        <v>92</v>
      </c>
      <c r="C137" s="14" t="s">
        <v>34</v>
      </c>
      <c r="D137" s="15" t="s">
        <v>243</v>
      </c>
      <c r="E137" s="36">
        <v>0.2</v>
      </c>
    </row>
    <row r="138" spans="1:5" x14ac:dyDescent="0.35">
      <c r="A138" s="14" t="s">
        <v>306</v>
      </c>
      <c r="B138" s="14" t="s">
        <v>234</v>
      </c>
      <c r="C138" s="14" t="s">
        <v>63</v>
      </c>
      <c r="D138" s="15" t="s">
        <v>243</v>
      </c>
      <c r="E138" s="36">
        <v>0.25</v>
      </c>
    </row>
    <row r="139" spans="1:5" x14ac:dyDescent="0.35">
      <c r="A139" s="14" t="s">
        <v>306</v>
      </c>
      <c r="B139" s="14" t="s">
        <v>93</v>
      </c>
      <c r="C139" s="14" t="s">
        <v>63</v>
      </c>
      <c r="D139" s="15" t="s">
        <v>243</v>
      </c>
      <c r="E139" s="36">
        <v>0.47</v>
      </c>
    </row>
    <row r="140" spans="1:5" x14ac:dyDescent="0.35">
      <c r="A140" s="14" t="s">
        <v>306</v>
      </c>
      <c r="B140" s="14" t="s">
        <v>94</v>
      </c>
      <c r="C140" s="14" t="s">
        <v>59</v>
      </c>
      <c r="D140" s="15" t="s">
        <v>243</v>
      </c>
      <c r="E140" s="36">
        <v>0.44</v>
      </c>
    </row>
    <row r="141" spans="1:5" x14ac:dyDescent="0.35">
      <c r="A141" s="14" t="s">
        <v>306</v>
      </c>
      <c r="B141" s="14" t="s">
        <v>95</v>
      </c>
      <c r="C141" s="14" t="s">
        <v>65</v>
      </c>
      <c r="D141" s="15" t="s">
        <v>243</v>
      </c>
      <c r="E141" s="36">
        <v>0.46</v>
      </c>
    </row>
    <row r="142" spans="1:5" x14ac:dyDescent="0.35">
      <c r="A142" s="14" t="s">
        <v>306</v>
      </c>
      <c r="B142" s="14" t="s">
        <v>235</v>
      </c>
      <c r="C142" s="14" t="s">
        <v>63</v>
      </c>
      <c r="D142" s="15" t="s">
        <v>243</v>
      </c>
      <c r="E142" s="36">
        <v>0.6</v>
      </c>
    </row>
    <row r="143" spans="1:5" x14ac:dyDescent="0.35">
      <c r="A143" s="14" t="s">
        <v>306</v>
      </c>
      <c r="B143" s="14" t="s">
        <v>97</v>
      </c>
      <c r="C143" s="14" t="s">
        <v>34</v>
      </c>
      <c r="D143" s="15" t="s">
        <v>243</v>
      </c>
      <c r="E143" s="36">
        <v>0.34</v>
      </c>
    </row>
    <row r="144" spans="1:5" x14ac:dyDescent="0.35">
      <c r="A144" s="14" t="s">
        <v>306</v>
      </c>
      <c r="B144" s="14" t="s">
        <v>236</v>
      </c>
      <c r="C144" s="14" t="s">
        <v>63</v>
      </c>
      <c r="D144" s="15" t="s">
        <v>243</v>
      </c>
      <c r="E144" s="36">
        <v>0.44</v>
      </c>
    </row>
    <row r="145" spans="1:5" x14ac:dyDescent="0.35">
      <c r="A145" s="14" t="s">
        <v>306</v>
      </c>
      <c r="B145" s="14" t="s">
        <v>98</v>
      </c>
      <c r="C145" s="14" t="s">
        <v>99</v>
      </c>
      <c r="D145" s="15" t="s">
        <v>243</v>
      </c>
      <c r="E145" s="36">
        <v>0.55000000000000004</v>
      </c>
    </row>
    <row r="146" spans="1:5" x14ac:dyDescent="0.35">
      <c r="A146" s="14" t="s">
        <v>306</v>
      </c>
      <c r="B146" s="14" t="s">
        <v>101</v>
      </c>
      <c r="C146" s="14" t="s">
        <v>34</v>
      </c>
      <c r="D146" s="15" t="s">
        <v>243</v>
      </c>
      <c r="E146" s="36">
        <v>0.49</v>
      </c>
    </row>
    <row r="147" spans="1:5" x14ac:dyDescent="0.35">
      <c r="A147" s="14" t="s">
        <v>306</v>
      </c>
      <c r="B147" s="14" t="s">
        <v>102</v>
      </c>
      <c r="C147" s="14" t="s">
        <v>103</v>
      </c>
      <c r="D147" s="15" t="s">
        <v>243</v>
      </c>
      <c r="E147" s="36">
        <v>0.49</v>
      </c>
    </row>
    <row r="148" spans="1:5" x14ac:dyDescent="0.35">
      <c r="A148" s="14" t="s">
        <v>306</v>
      </c>
      <c r="B148" s="14" t="s">
        <v>104</v>
      </c>
      <c r="C148" s="14" t="s">
        <v>34</v>
      </c>
      <c r="D148" s="15" t="s">
        <v>243</v>
      </c>
      <c r="E148" s="36">
        <v>0.39</v>
      </c>
    </row>
    <row r="149" spans="1:5" x14ac:dyDescent="0.35">
      <c r="A149" s="14" t="s">
        <v>306</v>
      </c>
      <c r="B149" s="14" t="s">
        <v>105</v>
      </c>
      <c r="C149" s="14" t="s">
        <v>248</v>
      </c>
      <c r="D149" s="15" t="s">
        <v>243</v>
      </c>
      <c r="E149" s="36">
        <v>0.47</v>
      </c>
    </row>
    <row r="150" spans="1:5" x14ac:dyDescent="0.35">
      <c r="A150" s="14" t="s">
        <v>306</v>
      </c>
      <c r="B150" s="14" t="s">
        <v>106</v>
      </c>
      <c r="C150" s="14" t="s">
        <v>59</v>
      </c>
      <c r="D150" s="15" t="s">
        <v>243</v>
      </c>
      <c r="E150" s="36">
        <v>0.39</v>
      </c>
    </row>
    <row r="151" spans="1:5" x14ac:dyDescent="0.35">
      <c r="A151" s="14" t="s">
        <v>306</v>
      </c>
      <c r="B151" s="14" t="s">
        <v>107</v>
      </c>
      <c r="C151" s="14" t="s">
        <v>67</v>
      </c>
      <c r="D151" s="15" t="s">
        <v>243</v>
      </c>
      <c r="E151" s="36">
        <v>0.4</v>
      </c>
    </row>
    <row r="152" spans="1:5" x14ac:dyDescent="0.35">
      <c r="A152" s="14" t="s">
        <v>306</v>
      </c>
      <c r="B152" s="14" t="s">
        <v>108</v>
      </c>
      <c r="C152" s="14" t="s">
        <v>34</v>
      </c>
      <c r="D152" s="15" t="s">
        <v>243</v>
      </c>
      <c r="E152" s="36">
        <v>0.47</v>
      </c>
    </row>
    <row r="153" spans="1:5" x14ac:dyDescent="0.35">
      <c r="A153" s="14" t="s">
        <v>306</v>
      </c>
      <c r="B153" s="14" t="s">
        <v>110</v>
      </c>
      <c r="C153" s="14" t="s">
        <v>248</v>
      </c>
      <c r="D153" s="15" t="s">
        <v>243</v>
      </c>
      <c r="E153" s="36">
        <v>0.82</v>
      </c>
    </row>
    <row r="154" spans="1:5" x14ac:dyDescent="0.35">
      <c r="A154" s="14" t="s">
        <v>306</v>
      </c>
      <c r="B154" s="14" t="s">
        <v>237</v>
      </c>
      <c r="C154" s="14" t="s">
        <v>59</v>
      </c>
      <c r="D154" s="15" t="s">
        <v>243</v>
      </c>
      <c r="E154" s="36">
        <v>0.2</v>
      </c>
    </row>
    <row r="155" spans="1:5" x14ac:dyDescent="0.35">
      <c r="A155" s="14" t="s">
        <v>306</v>
      </c>
      <c r="B155" s="14" t="s">
        <v>114</v>
      </c>
      <c r="C155" s="14" t="s">
        <v>65</v>
      </c>
      <c r="D155" s="15" t="s">
        <v>243</v>
      </c>
      <c r="E155" s="36">
        <v>0.44</v>
      </c>
    </row>
    <row r="156" spans="1:5" x14ac:dyDescent="0.35">
      <c r="A156" s="14" t="s">
        <v>306</v>
      </c>
      <c r="B156" s="14" t="s">
        <v>115</v>
      </c>
      <c r="C156" s="14" t="s">
        <v>34</v>
      </c>
      <c r="D156" s="15" t="s">
        <v>243</v>
      </c>
      <c r="E156" s="36">
        <v>0.44</v>
      </c>
    </row>
    <row r="157" spans="1:5" x14ac:dyDescent="0.35">
      <c r="A157" s="14" t="s">
        <v>306</v>
      </c>
      <c r="B157" s="14" t="s">
        <v>116</v>
      </c>
      <c r="C157" s="14" t="s">
        <v>63</v>
      </c>
      <c r="D157" s="15" t="s">
        <v>243</v>
      </c>
      <c r="E157" s="36">
        <v>0.56999999999999995</v>
      </c>
    </row>
    <row r="158" spans="1:5" x14ac:dyDescent="0.35">
      <c r="A158" s="14" t="s">
        <v>306</v>
      </c>
      <c r="B158" s="14" t="s">
        <v>117</v>
      </c>
      <c r="C158" s="14" t="s">
        <v>34</v>
      </c>
      <c r="D158" s="15" t="s">
        <v>243</v>
      </c>
      <c r="E158" s="36">
        <v>0.52</v>
      </c>
    </row>
    <row r="159" spans="1:5" x14ac:dyDescent="0.35">
      <c r="A159" s="14" t="s">
        <v>306</v>
      </c>
      <c r="B159" s="14" t="s">
        <v>119</v>
      </c>
      <c r="C159" s="14" t="s">
        <v>248</v>
      </c>
      <c r="D159" s="15" t="s">
        <v>243</v>
      </c>
      <c r="E159" s="36">
        <v>0.61</v>
      </c>
    </row>
    <row r="160" spans="1:5" x14ac:dyDescent="0.35">
      <c r="A160" s="14" t="s">
        <v>306</v>
      </c>
      <c r="B160" s="14" t="s">
        <v>120</v>
      </c>
      <c r="C160" s="14" t="s">
        <v>63</v>
      </c>
      <c r="D160" s="15" t="s">
        <v>243</v>
      </c>
      <c r="E160" s="36">
        <v>0.41</v>
      </c>
    </row>
    <row r="161" spans="1:5" x14ac:dyDescent="0.35">
      <c r="A161" s="14" t="s">
        <v>306</v>
      </c>
      <c r="B161" s="14" t="s">
        <v>121</v>
      </c>
      <c r="C161" s="14" t="s">
        <v>63</v>
      </c>
      <c r="D161" s="15" t="s">
        <v>243</v>
      </c>
      <c r="E161" s="36">
        <v>0.37</v>
      </c>
    </row>
    <row r="162" spans="1:5" x14ac:dyDescent="0.35">
      <c r="A162" s="14" t="s">
        <v>306</v>
      </c>
      <c r="B162" s="14" t="s">
        <v>238</v>
      </c>
      <c r="C162" s="14" t="s">
        <v>63</v>
      </c>
      <c r="D162" s="15" t="s">
        <v>243</v>
      </c>
      <c r="E162" s="36">
        <v>0.42</v>
      </c>
    </row>
    <row r="163" spans="1:5" x14ac:dyDescent="0.35">
      <c r="A163" s="14" t="s">
        <v>306</v>
      </c>
      <c r="B163" s="14" t="s">
        <v>122</v>
      </c>
      <c r="C163" s="14" t="s">
        <v>63</v>
      </c>
      <c r="D163" s="15" t="s">
        <v>243</v>
      </c>
      <c r="E163" s="36">
        <v>0.54</v>
      </c>
    </row>
    <row r="164" spans="1:5" x14ac:dyDescent="0.35">
      <c r="A164" s="14" t="s">
        <v>306</v>
      </c>
      <c r="B164" s="14" t="s">
        <v>239</v>
      </c>
      <c r="C164" s="14" t="s">
        <v>113</v>
      </c>
      <c r="D164" s="15" t="s">
        <v>243</v>
      </c>
      <c r="E164" s="36">
        <v>0.16</v>
      </c>
    </row>
    <row r="165" spans="1:5" x14ac:dyDescent="0.35">
      <c r="A165" s="14" t="s">
        <v>306</v>
      </c>
      <c r="B165" s="14" t="s">
        <v>123</v>
      </c>
      <c r="C165" s="14" t="s">
        <v>113</v>
      </c>
      <c r="D165" s="15" t="s">
        <v>243</v>
      </c>
      <c r="E165" s="36">
        <v>0.16</v>
      </c>
    </row>
    <row r="166" spans="1:5" x14ac:dyDescent="0.35">
      <c r="A166" s="14" t="s">
        <v>306</v>
      </c>
      <c r="B166" s="14" t="s">
        <v>124</v>
      </c>
      <c r="C166" s="14" t="s">
        <v>63</v>
      </c>
      <c r="D166" s="15" t="s">
        <v>243</v>
      </c>
      <c r="E166" s="36">
        <v>0.4</v>
      </c>
    </row>
    <row r="167" spans="1:5" x14ac:dyDescent="0.35">
      <c r="A167" s="14" t="s">
        <v>306</v>
      </c>
      <c r="B167" s="14" t="s">
        <v>127</v>
      </c>
      <c r="C167" s="14" t="s">
        <v>128</v>
      </c>
      <c r="D167" s="15" t="s">
        <v>243</v>
      </c>
      <c r="E167" s="36">
        <v>0.05</v>
      </c>
    </row>
    <row r="168" spans="1:5" x14ac:dyDescent="0.35">
      <c r="A168" s="14" t="s">
        <v>306</v>
      </c>
      <c r="B168" s="14" t="s">
        <v>240</v>
      </c>
      <c r="C168" s="14" t="s">
        <v>65</v>
      </c>
      <c r="D168" s="15" t="s">
        <v>243</v>
      </c>
      <c r="E168" s="36">
        <v>0.45</v>
      </c>
    </row>
    <row r="169" spans="1:5" x14ac:dyDescent="0.35">
      <c r="A169" s="14" t="s">
        <v>306</v>
      </c>
      <c r="B169" s="14" t="s">
        <v>129</v>
      </c>
      <c r="C169" s="14" t="s">
        <v>63</v>
      </c>
      <c r="D169" s="15" t="s">
        <v>243</v>
      </c>
      <c r="E169" s="36">
        <v>0.49</v>
      </c>
    </row>
    <row r="170" spans="1:5" x14ac:dyDescent="0.35">
      <c r="A170" s="14" t="s">
        <v>306</v>
      </c>
      <c r="B170" s="14" t="s">
        <v>130</v>
      </c>
      <c r="C170" s="14" t="s">
        <v>65</v>
      </c>
      <c r="D170" s="15" t="s">
        <v>243</v>
      </c>
      <c r="E170" s="36">
        <v>0.43</v>
      </c>
    </row>
    <row r="171" spans="1:5" x14ac:dyDescent="0.35">
      <c r="A171" s="14" t="s">
        <v>306</v>
      </c>
      <c r="B171" s="14" t="s">
        <v>131</v>
      </c>
      <c r="C171" s="14" t="s">
        <v>63</v>
      </c>
      <c r="D171" s="15" t="s">
        <v>243</v>
      </c>
      <c r="E171" s="36">
        <v>0.19</v>
      </c>
    </row>
    <row r="172" spans="1:5" x14ac:dyDescent="0.35">
      <c r="A172" s="14" t="s">
        <v>306</v>
      </c>
      <c r="B172" s="14" t="s">
        <v>132</v>
      </c>
      <c r="C172" s="14" t="s">
        <v>34</v>
      </c>
      <c r="D172" s="15" t="s">
        <v>243</v>
      </c>
      <c r="E172" s="36">
        <v>0.5</v>
      </c>
    </row>
    <row r="173" spans="1:5" x14ac:dyDescent="0.35">
      <c r="A173" s="14" t="s">
        <v>306</v>
      </c>
      <c r="B173" s="14" t="s">
        <v>133</v>
      </c>
      <c r="C173" s="14" t="s">
        <v>63</v>
      </c>
      <c r="D173" s="15" t="s">
        <v>243</v>
      </c>
      <c r="E173" s="36">
        <v>0.45</v>
      </c>
    </row>
    <row r="174" spans="1:5" x14ac:dyDescent="0.35">
      <c r="A174" s="14" t="s">
        <v>306</v>
      </c>
      <c r="B174" s="14" t="s">
        <v>134</v>
      </c>
      <c r="C174" s="14" t="s">
        <v>65</v>
      </c>
      <c r="D174" s="15" t="s">
        <v>243</v>
      </c>
      <c r="E174" s="36">
        <v>0.46</v>
      </c>
    </row>
    <row r="175" spans="1:5" x14ac:dyDescent="0.35">
      <c r="A175" s="14" t="s">
        <v>306</v>
      </c>
      <c r="B175" s="14" t="s">
        <v>135</v>
      </c>
      <c r="C175" s="14" t="s">
        <v>59</v>
      </c>
      <c r="D175" s="15" t="s">
        <v>243</v>
      </c>
      <c r="E175" s="36">
        <v>0.42</v>
      </c>
    </row>
    <row r="176" spans="1:5" x14ac:dyDescent="0.35">
      <c r="A176" s="14" t="s">
        <v>306</v>
      </c>
      <c r="B176" s="14" t="s">
        <v>136</v>
      </c>
      <c r="C176" s="14" t="s">
        <v>34</v>
      </c>
      <c r="D176" s="15" t="s">
        <v>243</v>
      </c>
      <c r="E176" s="36">
        <v>0.3</v>
      </c>
    </row>
    <row r="177" spans="1:5" x14ac:dyDescent="0.35">
      <c r="A177" s="14" t="s">
        <v>306</v>
      </c>
      <c r="B177" s="14" t="s">
        <v>137</v>
      </c>
      <c r="C177" s="14" t="s">
        <v>113</v>
      </c>
      <c r="D177" s="15" t="s">
        <v>243</v>
      </c>
      <c r="E177" s="36">
        <v>0.34</v>
      </c>
    </row>
    <row r="178" spans="1:5" x14ac:dyDescent="0.35">
      <c r="A178" s="14" t="s">
        <v>306</v>
      </c>
      <c r="B178" s="14" t="s">
        <v>138</v>
      </c>
      <c r="C178" s="14" t="s">
        <v>63</v>
      </c>
      <c r="D178" s="15" t="s">
        <v>243</v>
      </c>
      <c r="E178" s="36">
        <v>0.3</v>
      </c>
    </row>
    <row r="179" spans="1:5" x14ac:dyDescent="0.35">
      <c r="A179" s="14" t="s">
        <v>306</v>
      </c>
      <c r="B179" s="14" t="s">
        <v>143</v>
      </c>
      <c r="C179" s="14" t="s">
        <v>70</v>
      </c>
      <c r="D179" s="15" t="s">
        <v>243</v>
      </c>
      <c r="E179" s="36">
        <v>0.25</v>
      </c>
    </row>
    <row r="180" spans="1:5" x14ac:dyDescent="0.35">
      <c r="A180" s="14" t="s">
        <v>306</v>
      </c>
      <c r="B180" s="14" t="s">
        <v>144</v>
      </c>
      <c r="C180" s="14" t="s">
        <v>63</v>
      </c>
      <c r="D180" s="15" t="s">
        <v>243</v>
      </c>
      <c r="E180" s="36">
        <v>0.45</v>
      </c>
    </row>
    <row r="181" spans="1:5" x14ac:dyDescent="0.35">
      <c r="A181" s="14" t="s">
        <v>306</v>
      </c>
      <c r="B181" s="14" t="s">
        <v>241</v>
      </c>
      <c r="C181" s="14" t="s">
        <v>67</v>
      </c>
      <c r="D181" s="15" t="s">
        <v>243</v>
      </c>
      <c r="E181" s="36">
        <v>0.24</v>
      </c>
    </row>
    <row r="182" spans="1:5" x14ac:dyDescent="0.35">
      <c r="A182" s="14" t="s">
        <v>306</v>
      </c>
      <c r="B182" s="14" t="s">
        <v>145</v>
      </c>
      <c r="C182" s="14" t="s">
        <v>63</v>
      </c>
      <c r="D182" s="15" t="s">
        <v>243</v>
      </c>
      <c r="E182" s="36">
        <v>0.45</v>
      </c>
    </row>
    <row r="183" spans="1:5" x14ac:dyDescent="0.35">
      <c r="A183" s="14" t="s">
        <v>306</v>
      </c>
      <c r="B183" s="14" t="s">
        <v>147</v>
      </c>
      <c r="C183" s="14" t="s">
        <v>63</v>
      </c>
      <c r="D183" s="15" t="s">
        <v>243</v>
      </c>
      <c r="E183" s="36">
        <v>0.34</v>
      </c>
    </row>
    <row r="184" spans="1:5" x14ac:dyDescent="0.35">
      <c r="A184" s="14" t="s">
        <v>306</v>
      </c>
      <c r="B184" s="14" t="s">
        <v>148</v>
      </c>
      <c r="C184" s="14" t="s">
        <v>59</v>
      </c>
      <c r="D184" s="15" t="s">
        <v>243</v>
      </c>
      <c r="E184" s="36">
        <v>0.42</v>
      </c>
    </row>
    <row r="185" spans="1:5" x14ac:dyDescent="0.35">
      <c r="A185" s="14" t="s">
        <v>306</v>
      </c>
      <c r="B185" s="14" t="s">
        <v>149</v>
      </c>
      <c r="C185" s="14" t="s">
        <v>248</v>
      </c>
      <c r="D185" s="15" t="s">
        <v>243</v>
      </c>
      <c r="E185" s="36">
        <v>0.47</v>
      </c>
    </row>
    <row r="186" spans="1:5" x14ac:dyDescent="0.35">
      <c r="A186" s="14" t="s">
        <v>306</v>
      </c>
      <c r="B186" s="14" t="s">
        <v>276</v>
      </c>
      <c r="C186" s="14" t="s">
        <v>277</v>
      </c>
      <c r="D186" s="15" t="s">
        <v>243</v>
      </c>
      <c r="E186" s="37">
        <v>0.6</v>
      </c>
    </row>
    <row r="187" spans="1:5" x14ac:dyDescent="0.35">
      <c r="A187" s="14" t="s">
        <v>306</v>
      </c>
      <c r="B187" s="14" t="s">
        <v>278</v>
      </c>
      <c r="C187" s="14" t="s">
        <v>277</v>
      </c>
      <c r="D187" s="15" t="s">
        <v>243</v>
      </c>
      <c r="E187" s="37">
        <v>0.6</v>
      </c>
    </row>
    <row r="188" spans="1:5" x14ac:dyDescent="0.35">
      <c r="A188" s="14" t="s">
        <v>306</v>
      </c>
      <c r="B188" s="14" t="s">
        <v>279</v>
      </c>
      <c r="C188" s="14" t="s">
        <v>277</v>
      </c>
      <c r="D188" s="15" t="s">
        <v>243</v>
      </c>
      <c r="E188" s="37">
        <v>0.5</v>
      </c>
    </row>
    <row r="189" spans="1:5" x14ac:dyDescent="0.35">
      <c r="A189" s="14" t="s">
        <v>306</v>
      </c>
      <c r="B189" s="14" t="s">
        <v>280</v>
      </c>
      <c r="C189" s="14" t="s">
        <v>277</v>
      </c>
      <c r="D189" s="15" t="s">
        <v>243</v>
      </c>
      <c r="E189" s="37">
        <v>0.5</v>
      </c>
    </row>
    <row r="190" spans="1:5" x14ac:dyDescent="0.35">
      <c r="A190" s="14" t="s">
        <v>306</v>
      </c>
      <c r="B190" s="14" t="s">
        <v>281</v>
      </c>
      <c r="C190" s="14" t="s">
        <v>277</v>
      </c>
      <c r="D190" s="15" t="s">
        <v>243</v>
      </c>
      <c r="E190" s="37">
        <v>0.5</v>
      </c>
    </row>
    <row r="191" spans="1:5" x14ac:dyDescent="0.35">
      <c r="A191" s="14" t="s">
        <v>306</v>
      </c>
      <c r="B191" s="14" t="s">
        <v>282</v>
      </c>
      <c r="C191" s="14" t="s">
        <v>63</v>
      </c>
      <c r="D191" s="15" t="s">
        <v>243</v>
      </c>
      <c r="E191" s="37">
        <v>0.1</v>
      </c>
    </row>
    <row r="192" spans="1:5" x14ac:dyDescent="0.35">
      <c r="A192" s="14" t="s">
        <v>306</v>
      </c>
      <c r="B192" s="14" t="s">
        <v>283</v>
      </c>
      <c r="C192" s="14" t="s">
        <v>63</v>
      </c>
      <c r="D192" s="15" t="s">
        <v>243</v>
      </c>
      <c r="E192" s="37">
        <v>0.13</v>
      </c>
    </row>
    <row r="193" spans="1:5" x14ac:dyDescent="0.35">
      <c r="A193" s="14" t="s">
        <v>317</v>
      </c>
      <c r="B193" s="14" t="s">
        <v>60</v>
      </c>
      <c r="C193" s="14" t="s">
        <v>61</v>
      </c>
      <c r="D193" s="15" t="s">
        <v>244</v>
      </c>
      <c r="E193" s="36">
        <v>0.12</v>
      </c>
    </row>
    <row r="194" spans="1:5" x14ac:dyDescent="0.35">
      <c r="A194" s="14" t="s">
        <v>317</v>
      </c>
      <c r="B194" s="14" t="s">
        <v>66</v>
      </c>
      <c r="C194" s="14" t="s">
        <v>67</v>
      </c>
      <c r="D194" s="15" t="s">
        <v>244</v>
      </c>
      <c r="E194" s="36">
        <v>0.1</v>
      </c>
    </row>
    <row r="195" spans="1:5" x14ac:dyDescent="0.35">
      <c r="A195" s="14" t="s">
        <v>317</v>
      </c>
      <c r="B195" s="14" t="s">
        <v>68</v>
      </c>
      <c r="C195" s="14" t="s">
        <v>63</v>
      </c>
      <c r="D195" s="15" t="s">
        <v>244</v>
      </c>
      <c r="E195" s="36">
        <v>0.1</v>
      </c>
    </row>
    <row r="196" spans="1:5" x14ac:dyDescent="0.35">
      <c r="A196" s="14" t="s">
        <v>317</v>
      </c>
      <c r="B196" s="14" t="s">
        <v>69</v>
      </c>
      <c r="C196" s="14" t="s">
        <v>70</v>
      </c>
      <c r="D196" s="15" t="s">
        <v>244</v>
      </c>
      <c r="E196" s="36">
        <v>0.1</v>
      </c>
    </row>
    <row r="197" spans="1:5" x14ac:dyDescent="0.35">
      <c r="A197" s="14" t="s">
        <v>317</v>
      </c>
      <c r="B197" s="14" t="s">
        <v>71</v>
      </c>
      <c r="C197" s="14" t="s">
        <v>63</v>
      </c>
      <c r="D197" s="15" t="s">
        <v>244</v>
      </c>
      <c r="E197" s="36">
        <v>0.1</v>
      </c>
    </row>
    <row r="198" spans="1:5" x14ac:dyDescent="0.35">
      <c r="A198" s="14" t="s">
        <v>317</v>
      </c>
      <c r="B198" s="14" t="s">
        <v>72</v>
      </c>
      <c r="C198" s="14" t="s">
        <v>59</v>
      </c>
      <c r="D198" s="15" t="s">
        <v>244</v>
      </c>
      <c r="E198" s="36">
        <v>0.1</v>
      </c>
    </row>
    <row r="199" spans="1:5" x14ac:dyDescent="0.35">
      <c r="A199" s="14" t="s">
        <v>317</v>
      </c>
      <c r="B199" s="14" t="s">
        <v>79</v>
      </c>
      <c r="C199" s="14" t="s">
        <v>59</v>
      </c>
      <c r="D199" s="15" t="s">
        <v>244</v>
      </c>
      <c r="E199" s="36">
        <v>0.12</v>
      </c>
    </row>
    <row r="200" spans="1:5" x14ac:dyDescent="0.35">
      <c r="A200" s="14" t="s">
        <v>317</v>
      </c>
      <c r="B200" s="14" t="s">
        <v>81</v>
      </c>
      <c r="C200" s="14" t="s">
        <v>63</v>
      </c>
      <c r="D200" s="15" t="s">
        <v>244</v>
      </c>
      <c r="E200" s="36">
        <v>0.1</v>
      </c>
    </row>
    <row r="201" spans="1:5" x14ac:dyDescent="0.35">
      <c r="A201" s="14" t="s">
        <v>317</v>
      </c>
      <c r="B201" s="14" t="s">
        <v>84</v>
      </c>
      <c r="C201" s="14" t="s">
        <v>67</v>
      </c>
      <c r="D201" s="15" t="s">
        <v>244</v>
      </c>
      <c r="E201" s="36">
        <v>0.1</v>
      </c>
    </row>
    <row r="202" spans="1:5" x14ac:dyDescent="0.35">
      <c r="A202" s="14" t="s">
        <v>317</v>
      </c>
      <c r="B202" s="14" t="s">
        <v>85</v>
      </c>
      <c r="C202" s="14" t="s">
        <v>63</v>
      </c>
      <c r="D202" s="15" t="s">
        <v>244</v>
      </c>
      <c r="E202" s="36">
        <v>0.1</v>
      </c>
    </row>
    <row r="203" spans="1:5" x14ac:dyDescent="0.35">
      <c r="A203" s="14" t="s">
        <v>317</v>
      </c>
      <c r="B203" s="14" t="s">
        <v>88</v>
      </c>
      <c r="C203" s="14" t="s">
        <v>63</v>
      </c>
      <c r="D203" s="15" t="s">
        <v>244</v>
      </c>
      <c r="E203" s="36">
        <v>0.15</v>
      </c>
    </row>
    <row r="204" spans="1:5" x14ac:dyDescent="0.35">
      <c r="A204" s="14" t="s">
        <v>317</v>
      </c>
      <c r="B204" s="14" t="s">
        <v>89</v>
      </c>
      <c r="C204" s="14" t="s">
        <v>63</v>
      </c>
      <c r="D204" s="15" t="s">
        <v>244</v>
      </c>
      <c r="E204" s="36">
        <v>0.15</v>
      </c>
    </row>
    <row r="205" spans="1:5" x14ac:dyDescent="0.35">
      <c r="A205" s="14" t="s">
        <v>317</v>
      </c>
      <c r="B205" s="14" t="s">
        <v>92</v>
      </c>
      <c r="C205" s="14" t="s">
        <v>34</v>
      </c>
      <c r="D205" s="15" t="s">
        <v>244</v>
      </c>
      <c r="E205" s="36">
        <v>0.1</v>
      </c>
    </row>
    <row r="206" spans="1:5" x14ac:dyDescent="0.35">
      <c r="A206" s="14" t="s">
        <v>317</v>
      </c>
      <c r="B206" s="14" t="s">
        <v>96</v>
      </c>
      <c r="C206" s="14" t="s">
        <v>59</v>
      </c>
      <c r="D206" s="15" t="s">
        <v>244</v>
      </c>
      <c r="E206" s="36">
        <v>0.1</v>
      </c>
    </row>
    <row r="207" spans="1:5" x14ac:dyDescent="0.35">
      <c r="A207" s="14" t="s">
        <v>317</v>
      </c>
      <c r="B207" s="14" t="s">
        <v>235</v>
      </c>
      <c r="C207" s="14" t="s">
        <v>63</v>
      </c>
      <c r="D207" s="15" t="s">
        <v>244</v>
      </c>
      <c r="E207" s="36">
        <v>0.15</v>
      </c>
    </row>
    <row r="208" spans="1:5" x14ac:dyDescent="0.35">
      <c r="A208" s="14" t="s">
        <v>317</v>
      </c>
      <c r="B208" s="14" t="s">
        <v>236</v>
      </c>
      <c r="C208" s="14" t="s">
        <v>63</v>
      </c>
      <c r="D208" s="15" t="s">
        <v>244</v>
      </c>
      <c r="E208" s="36">
        <v>0.1</v>
      </c>
    </row>
    <row r="209" spans="1:5" x14ac:dyDescent="0.35">
      <c r="A209" s="14" t="s">
        <v>317</v>
      </c>
      <c r="B209" s="14" t="s">
        <v>100</v>
      </c>
      <c r="C209" s="14" t="s">
        <v>34</v>
      </c>
      <c r="D209" s="15" t="s">
        <v>244</v>
      </c>
      <c r="E209" s="36">
        <v>0.1</v>
      </c>
    </row>
    <row r="210" spans="1:5" x14ac:dyDescent="0.35">
      <c r="A210" s="14" t="s">
        <v>317</v>
      </c>
      <c r="B210" s="14" t="s">
        <v>102</v>
      </c>
      <c r="C210" s="14" t="s">
        <v>103</v>
      </c>
      <c r="D210" s="15" t="s">
        <v>244</v>
      </c>
      <c r="E210" s="36">
        <v>0.1</v>
      </c>
    </row>
    <row r="211" spans="1:5" x14ac:dyDescent="0.35">
      <c r="A211" s="14" t="s">
        <v>317</v>
      </c>
      <c r="B211" s="14" t="s">
        <v>108</v>
      </c>
      <c r="C211" s="14" t="s">
        <v>34</v>
      </c>
      <c r="D211" s="15" t="s">
        <v>244</v>
      </c>
      <c r="E211" s="36">
        <v>0.1</v>
      </c>
    </row>
    <row r="212" spans="1:5" x14ac:dyDescent="0.35">
      <c r="A212" s="14" t="s">
        <v>317</v>
      </c>
      <c r="B212" s="14" t="s">
        <v>109</v>
      </c>
      <c r="C212" s="14" t="s">
        <v>34</v>
      </c>
      <c r="D212" s="15" t="s">
        <v>244</v>
      </c>
      <c r="E212" s="36">
        <v>0.1</v>
      </c>
    </row>
    <row r="213" spans="1:5" x14ac:dyDescent="0.35">
      <c r="A213" s="14" t="s">
        <v>317</v>
      </c>
      <c r="B213" s="14" t="s">
        <v>110</v>
      </c>
      <c r="C213" s="14" t="s">
        <v>248</v>
      </c>
      <c r="D213" s="15" t="s">
        <v>244</v>
      </c>
      <c r="E213" s="36">
        <v>0.1</v>
      </c>
    </row>
    <row r="214" spans="1:5" x14ac:dyDescent="0.35">
      <c r="A214" s="14" t="s">
        <v>317</v>
      </c>
      <c r="B214" s="14" t="s">
        <v>237</v>
      </c>
      <c r="C214" s="14" t="s">
        <v>59</v>
      </c>
      <c r="D214" s="15" t="s">
        <v>244</v>
      </c>
      <c r="E214" s="36">
        <v>0.1</v>
      </c>
    </row>
    <row r="215" spans="1:5" x14ac:dyDescent="0.35">
      <c r="A215" s="14" t="s">
        <v>317</v>
      </c>
      <c r="B215" s="14" t="s">
        <v>111</v>
      </c>
      <c r="C215" s="14" t="s">
        <v>34</v>
      </c>
      <c r="D215" s="15" t="s">
        <v>244</v>
      </c>
      <c r="E215" s="36">
        <v>0.1</v>
      </c>
    </row>
    <row r="216" spans="1:5" x14ac:dyDescent="0.35">
      <c r="A216" s="14" t="s">
        <v>317</v>
      </c>
      <c r="B216" s="14" t="s">
        <v>115</v>
      </c>
      <c r="C216" s="14" t="s">
        <v>34</v>
      </c>
      <c r="D216" s="15" t="s">
        <v>244</v>
      </c>
      <c r="E216" s="36">
        <v>0.1</v>
      </c>
    </row>
    <row r="217" spans="1:5" x14ac:dyDescent="0.35">
      <c r="A217" s="14" t="s">
        <v>317</v>
      </c>
      <c r="B217" s="14" t="s">
        <v>117</v>
      </c>
      <c r="C217" s="14" t="s">
        <v>34</v>
      </c>
      <c r="D217" s="15" t="s">
        <v>244</v>
      </c>
      <c r="E217" s="36">
        <v>0.1</v>
      </c>
    </row>
    <row r="218" spans="1:5" x14ac:dyDescent="0.35">
      <c r="A218" s="14" t="s">
        <v>317</v>
      </c>
      <c r="B218" s="14" t="s">
        <v>120</v>
      </c>
      <c r="C218" s="14" t="s">
        <v>63</v>
      </c>
      <c r="D218" s="15" t="s">
        <v>244</v>
      </c>
      <c r="E218" s="36">
        <v>0.1</v>
      </c>
    </row>
    <row r="219" spans="1:5" x14ac:dyDescent="0.35">
      <c r="A219" s="14" t="s">
        <v>317</v>
      </c>
      <c r="B219" s="14" t="s">
        <v>238</v>
      </c>
      <c r="C219" s="14" t="s">
        <v>63</v>
      </c>
      <c r="D219" s="15" t="s">
        <v>244</v>
      </c>
      <c r="E219" s="36">
        <v>0.1</v>
      </c>
    </row>
    <row r="220" spans="1:5" x14ac:dyDescent="0.35">
      <c r="A220" s="14" t="s">
        <v>317</v>
      </c>
      <c r="B220" s="14" t="s">
        <v>122</v>
      </c>
      <c r="C220" s="14" t="s">
        <v>63</v>
      </c>
      <c r="D220" s="15" t="s">
        <v>244</v>
      </c>
      <c r="E220" s="36">
        <v>0.1</v>
      </c>
    </row>
    <row r="221" spans="1:5" x14ac:dyDescent="0.35">
      <c r="A221" s="14" t="s">
        <v>317</v>
      </c>
      <c r="B221" s="14" t="s">
        <v>239</v>
      </c>
      <c r="C221" s="14" t="s">
        <v>113</v>
      </c>
      <c r="D221" s="15" t="s">
        <v>244</v>
      </c>
      <c r="E221" s="36">
        <v>0.1</v>
      </c>
    </row>
    <row r="222" spans="1:5" x14ac:dyDescent="0.35">
      <c r="A222" s="14" t="s">
        <v>317</v>
      </c>
      <c r="B222" s="14" t="s">
        <v>123</v>
      </c>
      <c r="C222" s="14" t="s">
        <v>113</v>
      </c>
      <c r="D222" s="15" t="s">
        <v>244</v>
      </c>
      <c r="E222" s="36">
        <v>0.1</v>
      </c>
    </row>
    <row r="223" spans="1:5" x14ac:dyDescent="0.35">
      <c r="A223" s="14" t="s">
        <v>317</v>
      </c>
      <c r="B223" s="14" t="s">
        <v>124</v>
      </c>
      <c r="C223" s="14" t="s">
        <v>63</v>
      </c>
      <c r="D223" s="15" t="s">
        <v>244</v>
      </c>
      <c r="E223" s="36">
        <v>0.1</v>
      </c>
    </row>
    <row r="224" spans="1:5" x14ac:dyDescent="0.35">
      <c r="A224" s="14" t="s">
        <v>317</v>
      </c>
      <c r="B224" s="14" t="s">
        <v>125</v>
      </c>
      <c r="C224" s="14" t="s">
        <v>67</v>
      </c>
      <c r="D224" s="15" t="s">
        <v>244</v>
      </c>
      <c r="E224" s="36">
        <v>0.1</v>
      </c>
    </row>
    <row r="225" spans="1:5" x14ac:dyDescent="0.35">
      <c r="A225" s="14" t="s">
        <v>317</v>
      </c>
      <c r="B225" s="14" t="s">
        <v>126</v>
      </c>
      <c r="C225" s="14" t="s">
        <v>67</v>
      </c>
      <c r="D225" s="15" t="s">
        <v>244</v>
      </c>
      <c r="E225" s="36">
        <v>0.1</v>
      </c>
    </row>
    <row r="226" spans="1:5" x14ac:dyDescent="0.35">
      <c r="A226" s="14" t="s">
        <v>317</v>
      </c>
      <c r="B226" s="14" t="s">
        <v>133</v>
      </c>
      <c r="C226" s="14" t="s">
        <v>63</v>
      </c>
      <c r="D226" s="15" t="s">
        <v>244</v>
      </c>
      <c r="E226" s="36">
        <v>0.1</v>
      </c>
    </row>
    <row r="227" spans="1:5" x14ac:dyDescent="0.35">
      <c r="A227" s="14" t="s">
        <v>317</v>
      </c>
      <c r="B227" s="14" t="s">
        <v>134</v>
      </c>
      <c r="C227" s="14" t="s">
        <v>65</v>
      </c>
      <c r="D227" s="15" t="s">
        <v>244</v>
      </c>
      <c r="E227" s="36">
        <v>0.1</v>
      </c>
    </row>
    <row r="228" spans="1:5" x14ac:dyDescent="0.35">
      <c r="A228" s="14" t="s">
        <v>317</v>
      </c>
      <c r="B228" s="14" t="s">
        <v>136</v>
      </c>
      <c r="C228" s="14" t="s">
        <v>34</v>
      </c>
      <c r="D228" s="15" t="s">
        <v>244</v>
      </c>
      <c r="E228" s="36">
        <v>0.1</v>
      </c>
    </row>
    <row r="229" spans="1:5" x14ac:dyDescent="0.35">
      <c r="A229" s="14" t="s">
        <v>317</v>
      </c>
      <c r="B229" s="14" t="s">
        <v>137</v>
      </c>
      <c r="C229" s="14" t="s">
        <v>113</v>
      </c>
      <c r="D229" s="15" t="s">
        <v>244</v>
      </c>
      <c r="E229" s="36">
        <v>0.1</v>
      </c>
    </row>
    <row r="230" spans="1:5" x14ac:dyDescent="0.35">
      <c r="A230" s="14" t="s">
        <v>317</v>
      </c>
      <c r="B230" s="14" t="s">
        <v>139</v>
      </c>
      <c r="C230" s="14" t="s">
        <v>63</v>
      </c>
      <c r="D230" s="15" t="s">
        <v>244</v>
      </c>
      <c r="E230" s="36">
        <v>0.1</v>
      </c>
    </row>
    <row r="231" spans="1:5" x14ac:dyDescent="0.35">
      <c r="A231" s="14" t="s">
        <v>317</v>
      </c>
      <c r="B231" s="14" t="s">
        <v>140</v>
      </c>
      <c r="C231" s="14" t="s">
        <v>103</v>
      </c>
      <c r="D231" s="15" t="s">
        <v>244</v>
      </c>
      <c r="E231" s="36">
        <v>0.1</v>
      </c>
    </row>
    <row r="232" spans="1:5" x14ac:dyDescent="0.35">
      <c r="A232" s="14" t="s">
        <v>317</v>
      </c>
      <c r="B232" s="14" t="s">
        <v>141</v>
      </c>
      <c r="C232" s="14" t="s">
        <v>63</v>
      </c>
      <c r="D232" s="15" t="s">
        <v>244</v>
      </c>
      <c r="E232" s="36">
        <v>0.1</v>
      </c>
    </row>
    <row r="233" spans="1:5" x14ac:dyDescent="0.35">
      <c r="A233" s="14" t="s">
        <v>317</v>
      </c>
      <c r="B233" s="14" t="s">
        <v>142</v>
      </c>
      <c r="C233" s="14" t="s">
        <v>63</v>
      </c>
      <c r="D233" s="15" t="s">
        <v>244</v>
      </c>
      <c r="E233" s="36">
        <v>0.1</v>
      </c>
    </row>
    <row r="234" spans="1:5" x14ac:dyDescent="0.35">
      <c r="A234" s="14" t="s">
        <v>317</v>
      </c>
      <c r="B234" s="14" t="s">
        <v>143</v>
      </c>
      <c r="C234" s="14" t="s">
        <v>70</v>
      </c>
      <c r="D234" s="15" t="s">
        <v>244</v>
      </c>
      <c r="E234" s="36">
        <v>0.1</v>
      </c>
    </row>
    <row r="235" spans="1:5" x14ac:dyDescent="0.35">
      <c r="A235" s="14" t="s">
        <v>317</v>
      </c>
      <c r="B235" s="14" t="s">
        <v>144</v>
      </c>
      <c r="C235" s="14" t="s">
        <v>63</v>
      </c>
      <c r="D235" s="15" t="s">
        <v>244</v>
      </c>
      <c r="E235" s="36">
        <v>0.1</v>
      </c>
    </row>
    <row r="236" spans="1:5" x14ac:dyDescent="0.35">
      <c r="A236" s="14" t="s">
        <v>317</v>
      </c>
      <c r="B236" s="14" t="s">
        <v>241</v>
      </c>
      <c r="C236" s="14" t="s">
        <v>67</v>
      </c>
      <c r="D236" s="15" t="s">
        <v>244</v>
      </c>
      <c r="E236" s="36">
        <v>0.1</v>
      </c>
    </row>
    <row r="237" spans="1:5" x14ac:dyDescent="0.35">
      <c r="A237" s="14" t="s">
        <v>317</v>
      </c>
      <c r="B237" s="14" t="s">
        <v>146</v>
      </c>
      <c r="C237" s="14" t="s">
        <v>34</v>
      </c>
      <c r="D237" s="15" t="s">
        <v>244</v>
      </c>
      <c r="E237" s="36">
        <v>0.1</v>
      </c>
    </row>
    <row r="238" spans="1:5" x14ac:dyDescent="0.35">
      <c r="A238" s="14" t="s">
        <v>317</v>
      </c>
      <c r="B238" s="14" t="s">
        <v>147</v>
      </c>
      <c r="C238" s="14" t="s">
        <v>63</v>
      </c>
      <c r="D238" s="15" t="s">
        <v>244</v>
      </c>
      <c r="E238" s="36">
        <v>0.1</v>
      </c>
    </row>
    <row r="239" spans="1:5" x14ac:dyDescent="0.35">
      <c r="A239" s="14" t="s">
        <v>317</v>
      </c>
      <c r="B239" s="14" t="s">
        <v>149</v>
      </c>
      <c r="C239" s="14" t="s">
        <v>248</v>
      </c>
      <c r="D239" s="15" t="s">
        <v>244</v>
      </c>
      <c r="E239" s="36">
        <v>0.1</v>
      </c>
    </row>
    <row r="240" spans="1:5" x14ac:dyDescent="0.35">
      <c r="A240" s="14" t="s">
        <v>317</v>
      </c>
      <c r="B240" s="14" t="s">
        <v>80</v>
      </c>
      <c r="C240" s="14" t="s">
        <v>34</v>
      </c>
      <c r="D240" s="15" t="s">
        <v>243</v>
      </c>
      <c r="E240" s="36">
        <v>0.48</v>
      </c>
    </row>
    <row r="241" spans="1:5" x14ac:dyDescent="0.35">
      <c r="A241" s="14" t="s">
        <v>317</v>
      </c>
      <c r="B241" s="14" t="s">
        <v>83</v>
      </c>
      <c r="C241" s="14" t="s">
        <v>248</v>
      </c>
      <c r="D241" s="15" t="s">
        <v>243</v>
      </c>
      <c r="E241" s="36">
        <v>0.6</v>
      </c>
    </row>
    <row r="242" spans="1:5" x14ac:dyDescent="0.35">
      <c r="A242" s="14" t="s">
        <v>317</v>
      </c>
      <c r="B242" s="14" t="s">
        <v>86</v>
      </c>
      <c r="C242" s="14" t="s">
        <v>63</v>
      </c>
      <c r="D242" s="15" t="s">
        <v>243</v>
      </c>
      <c r="E242" s="36">
        <v>0.5</v>
      </c>
    </row>
    <row r="243" spans="1:5" x14ac:dyDescent="0.35">
      <c r="A243" s="14" t="s">
        <v>317</v>
      </c>
      <c r="B243" s="14" t="s">
        <v>87</v>
      </c>
      <c r="C243" s="14" t="s">
        <v>65</v>
      </c>
      <c r="D243" s="15" t="s">
        <v>243</v>
      </c>
      <c r="E243" s="36">
        <v>0.47</v>
      </c>
    </row>
    <row r="244" spans="1:5" x14ac:dyDescent="0.35">
      <c r="A244" s="14" t="s">
        <v>317</v>
      </c>
      <c r="B244" s="14" t="s">
        <v>234</v>
      </c>
      <c r="C244" s="14" t="s">
        <v>63</v>
      </c>
      <c r="D244" s="15" t="s">
        <v>243</v>
      </c>
      <c r="E244" s="36">
        <v>0.2</v>
      </c>
    </row>
    <row r="245" spans="1:5" x14ac:dyDescent="0.35">
      <c r="A245" s="14" t="s">
        <v>317</v>
      </c>
      <c r="B245" s="14" t="s">
        <v>93</v>
      </c>
      <c r="C245" s="14" t="s">
        <v>63</v>
      </c>
      <c r="D245" s="15" t="s">
        <v>243</v>
      </c>
      <c r="E245" s="36">
        <v>0.48</v>
      </c>
    </row>
    <row r="246" spans="1:5" x14ac:dyDescent="0.35">
      <c r="A246" s="14" t="s">
        <v>317</v>
      </c>
      <c r="B246" s="14" t="s">
        <v>95</v>
      </c>
      <c r="C246" s="14" t="s">
        <v>65</v>
      </c>
      <c r="D246" s="15" t="s">
        <v>243</v>
      </c>
      <c r="E246" s="36">
        <v>0.48</v>
      </c>
    </row>
    <row r="247" spans="1:5" x14ac:dyDescent="0.35">
      <c r="A247" s="14" t="s">
        <v>317</v>
      </c>
      <c r="B247" s="14" t="s">
        <v>97</v>
      </c>
      <c r="C247" s="14" t="s">
        <v>34</v>
      </c>
      <c r="D247" s="15" t="s">
        <v>243</v>
      </c>
      <c r="E247" s="36">
        <v>0.35</v>
      </c>
    </row>
    <row r="248" spans="1:5" x14ac:dyDescent="0.35">
      <c r="A248" s="14" t="s">
        <v>317</v>
      </c>
      <c r="B248" s="14" t="s">
        <v>98</v>
      </c>
      <c r="C248" s="14" t="s">
        <v>99</v>
      </c>
      <c r="D248" s="15" t="s">
        <v>243</v>
      </c>
      <c r="E248" s="36">
        <v>0.5</v>
      </c>
    </row>
    <row r="249" spans="1:5" x14ac:dyDescent="0.35">
      <c r="A249" s="14" t="s">
        <v>317</v>
      </c>
      <c r="B249" s="14" t="s">
        <v>101</v>
      </c>
      <c r="C249" s="14" t="s">
        <v>34</v>
      </c>
      <c r="D249" s="15" t="s">
        <v>243</v>
      </c>
      <c r="E249" s="36">
        <v>0.5</v>
      </c>
    </row>
    <row r="250" spans="1:5" x14ac:dyDescent="0.35">
      <c r="A250" s="14" t="s">
        <v>317</v>
      </c>
      <c r="B250" s="14" t="s">
        <v>104</v>
      </c>
      <c r="C250" s="14" t="s">
        <v>34</v>
      </c>
      <c r="D250" s="15" t="s">
        <v>243</v>
      </c>
      <c r="E250" s="36">
        <v>0.4</v>
      </c>
    </row>
    <row r="251" spans="1:5" x14ac:dyDescent="0.35">
      <c r="A251" s="14" t="s">
        <v>317</v>
      </c>
      <c r="B251" s="14" t="s">
        <v>105</v>
      </c>
      <c r="C251" s="14" t="s">
        <v>248</v>
      </c>
      <c r="D251" s="15" t="s">
        <v>243</v>
      </c>
      <c r="E251" s="36">
        <v>0.48</v>
      </c>
    </row>
    <row r="252" spans="1:5" x14ac:dyDescent="0.35">
      <c r="A252" s="14" t="s">
        <v>317</v>
      </c>
      <c r="B252" s="14" t="s">
        <v>106</v>
      </c>
      <c r="C252" s="14" t="s">
        <v>59</v>
      </c>
      <c r="D252" s="15" t="s">
        <v>243</v>
      </c>
      <c r="E252" s="36">
        <v>0.4</v>
      </c>
    </row>
    <row r="253" spans="1:5" x14ac:dyDescent="0.35">
      <c r="A253" s="14" t="s">
        <v>317</v>
      </c>
      <c r="B253" s="14" t="s">
        <v>107</v>
      </c>
      <c r="C253" s="14" t="s">
        <v>67</v>
      </c>
      <c r="D253" s="15" t="s">
        <v>243</v>
      </c>
      <c r="E253" s="36">
        <v>0.41</v>
      </c>
    </row>
    <row r="254" spans="1:5" x14ac:dyDescent="0.35">
      <c r="A254" s="14" t="s">
        <v>317</v>
      </c>
      <c r="B254" s="14" t="s">
        <v>112</v>
      </c>
      <c r="C254" s="14" t="s">
        <v>113</v>
      </c>
      <c r="D254" s="15" t="s">
        <v>243</v>
      </c>
      <c r="E254" s="36">
        <v>0.47</v>
      </c>
    </row>
    <row r="255" spans="1:5" x14ac:dyDescent="0.35">
      <c r="A255" s="14" t="s">
        <v>317</v>
      </c>
      <c r="B255" s="14" t="s">
        <v>114</v>
      </c>
      <c r="C255" s="14" t="s">
        <v>65</v>
      </c>
      <c r="D255" s="15" t="s">
        <v>243</v>
      </c>
      <c r="E255" s="36">
        <v>0.47</v>
      </c>
    </row>
    <row r="256" spans="1:5" x14ac:dyDescent="0.35">
      <c r="A256" s="14" t="s">
        <v>317</v>
      </c>
      <c r="B256" s="14" t="s">
        <v>118</v>
      </c>
      <c r="C256" s="14" t="s">
        <v>59</v>
      </c>
      <c r="D256" s="15" t="s">
        <v>243</v>
      </c>
      <c r="E256" s="36">
        <v>0.42</v>
      </c>
    </row>
    <row r="257" spans="1:5" x14ac:dyDescent="0.35">
      <c r="A257" s="14" t="s">
        <v>317</v>
      </c>
      <c r="B257" s="14" t="s">
        <v>119</v>
      </c>
      <c r="C257" s="14" t="s">
        <v>248</v>
      </c>
      <c r="D257" s="15" t="s">
        <v>243</v>
      </c>
      <c r="E257" s="36">
        <v>0.38</v>
      </c>
    </row>
    <row r="258" spans="1:5" x14ac:dyDescent="0.35">
      <c r="A258" s="14" t="s">
        <v>317</v>
      </c>
      <c r="B258" s="14" t="s">
        <v>121</v>
      </c>
      <c r="C258" s="14" t="s">
        <v>63</v>
      </c>
      <c r="D258" s="15" t="s">
        <v>243</v>
      </c>
      <c r="E258" s="36">
        <v>0.56999999999999995</v>
      </c>
    </row>
    <row r="259" spans="1:5" x14ac:dyDescent="0.35">
      <c r="A259" s="14" t="s">
        <v>317</v>
      </c>
      <c r="B259" s="14" t="s">
        <v>127</v>
      </c>
      <c r="C259" s="14" t="s">
        <v>128</v>
      </c>
      <c r="D259" s="15" t="s">
        <v>243</v>
      </c>
      <c r="E259" s="36">
        <v>0.53</v>
      </c>
    </row>
    <row r="260" spans="1:5" x14ac:dyDescent="0.35">
      <c r="A260" s="14" t="s">
        <v>317</v>
      </c>
      <c r="B260" s="14" t="s">
        <v>240</v>
      </c>
      <c r="C260" s="14" t="s">
        <v>65</v>
      </c>
      <c r="D260" s="15" t="s">
        <v>243</v>
      </c>
      <c r="E260" s="36">
        <v>0.5</v>
      </c>
    </row>
    <row r="261" spans="1:5" x14ac:dyDescent="0.35">
      <c r="A261" s="14" t="s">
        <v>317</v>
      </c>
      <c r="B261" s="14" t="s">
        <v>129</v>
      </c>
      <c r="C261" s="14" t="s">
        <v>63</v>
      </c>
      <c r="D261" s="15" t="s">
        <v>243</v>
      </c>
      <c r="E261" s="36">
        <v>0.5</v>
      </c>
    </row>
    <row r="262" spans="1:5" x14ac:dyDescent="0.35">
      <c r="A262" s="14" t="s">
        <v>317</v>
      </c>
      <c r="B262" s="14" t="s">
        <v>130</v>
      </c>
      <c r="C262" s="14" t="s">
        <v>65</v>
      </c>
      <c r="D262" s="15" t="s">
        <v>243</v>
      </c>
      <c r="E262" s="36">
        <v>0.46</v>
      </c>
    </row>
    <row r="263" spans="1:5" x14ac:dyDescent="0.35">
      <c r="A263" s="14" t="s">
        <v>317</v>
      </c>
      <c r="B263" s="14" t="s">
        <v>131</v>
      </c>
      <c r="C263" s="14" t="s">
        <v>63</v>
      </c>
      <c r="D263" s="15" t="s">
        <v>243</v>
      </c>
      <c r="E263" s="36">
        <v>0.47</v>
      </c>
    </row>
    <row r="264" spans="1:5" x14ac:dyDescent="0.35">
      <c r="A264" s="14" t="s">
        <v>317</v>
      </c>
      <c r="B264" s="14" t="s">
        <v>132</v>
      </c>
      <c r="C264" s="14" t="s">
        <v>34</v>
      </c>
      <c r="D264" s="15" t="s">
        <v>243</v>
      </c>
      <c r="E264" s="36">
        <v>0.43</v>
      </c>
    </row>
    <row r="265" spans="1:5" x14ac:dyDescent="0.35">
      <c r="A265" s="14" t="s">
        <v>317</v>
      </c>
      <c r="B265" s="14" t="s">
        <v>135</v>
      </c>
      <c r="C265" s="14" t="s">
        <v>59</v>
      </c>
      <c r="D265" s="15" t="s">
        <v>243</v>
      </c>
      <c r="E265" s="36">
        <v>0.5</v>
      </c>
    </row>
    <row r="266" spans="1:5" x14ac:dyDescent="0.35">
      <c r="A266" s="14" t="s">
        <v>317</v>
      </c>
      <c r="B266" s="14" t="s">
        <v>138</v>
      </c>
      <c r="C266" s="14" t="s">
        <v>63</v>
      </c>
      <c r="D266" s="15" t="s">
        <v>243</v>
      </c>
      <c r="E266" s="36">
        <v>0.5</v>
      </c>
    </row>
    <row r="267" spans="1:5" x14ac:dyDescent="0.35">
      <c r="A267" s="14" t="s">
        <v>317</v>
      </c>
      <c r="B267" s="14" t="s">
        <v>145</v>
      </c>
      <c r="C267" s="14" t="s">
        <v>63</v>
      </c>
      <c r="D267" s="15" t="s">
        <v>243</v>
      </c>
      <c r="E267" s="36">
        <v>0.43</v>
      </c>
    </row>
    <row r="268" spans="1:5" x14ac:dyDescent="0.35">
      <c r="A268" s="14" t="s">
        <v>317</v>
      </c>
      <c r="B268" s="14" t="s">
        <v>148</v>
      </c>
      <c r="C268" s="14" t="s">
        <v>59</v>
      </c>
      <c r="D268" s="15" t="s">
        <v>243</v>
      </c>
      <c r="E268" s="36">
        <v>0.43</v>
      </c>
    </row>
  </sheetData>
  <phoneticPr fontId="5" type="noConversion"/>
  <conditionalFormatting sqref="D72:E87">
    <cfRule type="expression" dxfId="7" priority="2">
      <formula>AND(D72="",$V$5=1)</formula>
    </cfRule>
  </conditionalFormatting>
  <conditionalFormatting sqref="D88:E104">
    <cfRule type="expression" dxfId="6" priority="1">
      <formula>AND(D88="",$AB$39=1)</formula>
    </cfRule>
  </conditionalFormatting>
  <dataValidations count="4">
    <dataValidation type="decimal" allowBlank="1" showInputMessage="1" showErrorMessage="1" sqref="H3:H38 H40:H68 E72:E104 B137:C192 B222:C268 E106:E268" xr:uid="{861E08E6-8391-4F9D-88DE-6218DCAE34A2}">
      <formula1>0</formula1>
      <formula2>100000</formula2>
    </dataValidation>
    <dataValidation type="decimal" allowBlank="1" showInputMessage="1" showErrorMessage="1" sqref="D106:E106" xr:uid="{E45C5DD5-01F2-41AE-AE86-4A682783B352}">
      <formula1>0</formula1>
      <formula2>1000000000000000000</formula2>
    </dataValidation>
    <dataValidation type="list" allowBlank="1" showInputMessage="1" showErrorMessage="1" sqref="G3:G38 G40:G68 D72:D104 D108:D268" xr:uid="{F0B24E07-007A-4B08-9AE8-0BCD42875D9D}">
      <formula1>"Cost Plus Discount, MSRP Discount"</formula1>
    </dataValidation>
    <dataValidation type="list" allowBlank="1" showInputMessage="1" showErrorMessage="1" sqref="D106" xr:uid="{775ACED4-2CDC-4ADE-BCC6-153F0736F17E}">
      <formula1>"Cost Plus Discount, MSRP Discount, N/A"</formula1>
    </dataValidation>
  </dataValidations>
  <pageMargins left="0.7" right="0.7" top="0.75" bottom="0.75" header="0.3" footer="0.3"/>
  <pageSetup orientation="portrait" r:id="rId1"/>
  <ignoredErrors>
    <ignoredError sqref="E8" numberStoredAsText="1"/>
  </ignoredErrors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77A98-EABE-4C4E-B5DB-FAFD9ACE53D2}">
  <dimension ref="A1:S83"/>
  <sheetViews>
    <sheetView topLeftCell="C1" zoomScale="90" zoomScaleNormal="90" workbookViewId="0">
      <selection activeCell="H29" sqref="H29"/>
    </sheetView>
  </sheetViews>
  <sheetFormatPr defaultRowHeight="14.5" x14ac:dyDescent="0.35"/>
  <cols>
    <col min="1" max="2" width="0" hidden="1" customWidth="1"/>
    <col min="3" max="3" width="26.6328125" style="4" customWidth="1"/>
    <col min="4" max="4" width="79.453125" style="4" customWidth="1"/>
    <col min="5" max="5" width="25.36328125" style="4" bestFit="1" customWidth="1"/>
    <col min="6" max="6" width="19.6328125" bestFit="1" customWidth="1"/>
    <col min="7" max="7" width="14.90625" customWidth="1"/>
    <col min="8" max="8" width="21.6328125" bestFit="1" customWidth="1"/>
    <col min="9" max="9" width="13.1796875" customWidth="1"/>
    <col min="11" max="18" width="8.6328125" hidden="1" customWidth="1"/>
    <col min="19" max="20" width="8.6328125" customWidth="1"/>
  </cols>
  <sheetData>
    <row r="1" spans="1:18" ht="18.5" x14ac:dyDescent="0.35">
      <c r="C1" s="6" t="s">
        <v>325</v>
      </c>
      <c r="D1" s="6"/>
      <c r="E1" s="6"/>
      <c r="F1" s="6"/>
      <c r="G1" s="6"/>
      <c r="H1" s="6"/>
      <c r="I1" s="6"/>
    </row>
    <row r="2" spans="1:18" ht="27" customHeight="1" x14ac:dyDescent="0.35">
      <c r="A2" s="14"/>
      <c r="B2" s="14"/>
      <c r="C2" s="42" t="s">
        <v>305</v>
      </c>
      <c r="D2" s="46" t="s">
        <v>150</v>
      </c>
      <c r="E2" s="42" t="s">
        <v>28</v>
      </c>
      <c r="F2" s="42" t="s">
        <v>33</v>
      </c>
      <c r="G2" s="42" t="s">
        <v>2</v>
      </c>
      <c r="H2" s="44" t="s">
        <v>56</v>
      </c>
      <c r="I2" s="44" t="s">
        <v>57</v>
      </c>
    </row>
    <row r="3" spans="1:18" x14ac:dyDescent="0.35">
      <c r="A3" s="14"/>
      <c r="B3" s="14"/>
      <c r="C3" s="14" t="s">
        <v>306</v>
      </c>
      <c r="D3" s="14" t="s">
        <v>217</v>
      </c>
      <c r="E3" s="14" t="s">
        <v>36</v>
      </c>
      <c r="F3" s="14" t="s">
        <v>216</v>
      </c>
      <c r="G3" s="14" t="s">
        <v>37</v>
      </c>
      <c r="H3" s="5" t="s">
        <v>243</v>
      </c>
      <c r="I3" s="5">
        <v>0.47</v>
      </c>
      <c r="K3" t="e">
        <f>IF(#REF!&lt;&gt;"",1,0)</f>
        <v>#REF!</v>
      </c>
      <c r="L3" t="e">
        <f>IF(#REF!&lt;&gt;"",1,0)</f>
        <v>#REF!</v>
      </c>
      <c r="M3" t="e">
        <f>IF(#REF!&lt;&gt;"",1,0)</f>
        <v>#REF!</v>
      </c>
      <c r="N3" t="e">
        <f>IF(#REF!&lt;&gt;"",1,0)</f>
        <v>#REF!</v>
      </c>
      <c r="O3" t="e">
        <f>IF(#REF!&lt;&gt;"",1,0)</f>
        <v>#REF!</v>
      </c>
      <c r="P3" t="e">
        <f>IF(#REF!&lt;&gt;"",1,0)</f>
        <v>#REF!</v>
      </c>
      <c r="Q3" t="e">
        <f>IF(#REF!&lt;&gt;"",1,0)</f>
        <v>#REF!</v>
      </c>
    </row>
    <row r="4" spans="1:18" x14ac:dyDescent="0.35">
      <c r="A4" s="14"/>
      <c r="B4" s="14"/>
      <c r="C4" s="14" t="s">
        <v>306</v>
      </c>
      <c r="D4" s="14" t="s">
        <v>218</v>
      </c>
      <c r="E4" s="14" t="s">
        <v>38</v>
      </c>
      <c r="F4" s="14" t="s">
        <v>39</v>
      </c>
      <c r="G4" s="14" t="s">
        <v>37</v>
      </c>
      <c r="H4" s="5" t="s">
        <v>243</v>
      </c>
      <c r="I4" s="5">
        <v>0.42</v>
      </c>
      <c r="K4" t="e">
        <f>IF(#REF!&lt;&gt;"",1,0)</f>
        <v>#REF!</v>
      </c>
      <c r="L4" t="e">
        <f>IF(#REF!&lt;&gt;"",1,0)</f>
        <v>#REF!</v>
      </c>
      <c r="M4" t="e">
        <f>IF(#REF!&lt;&gt;"",1,0)</f>
        <v>#REF!</v>
      </c>
      <c r="N4" t="e">
        <f>IF(#REF!&lt;&gt;"",1,0)</f>
        <v>#REF!</v>
      </c>
      <c r="O4" t="e">
        <f>IF(#REF!&lt;&gt;"",1,0)</f>
        <v>#REF!</v>
      </c>
      <c r="P4" t="e">
        <f>IF(#REF!&lt;&gt;"",1,0)</f>
        <v>#REF!</v>
      </c>
      <c r="Q4" t="e">
        <f>IF(#REF!&lt;&gt;"",1,0)</f>
        <v>#REF!</v>
      </c>
    </row>
    <row r="5" spans="1:18" x14ac:dyDescent="0.35">
      <c r="A5" s="14"/>
      <c r="B5" s="14"/>
      <c r="C5" s="14" t="s">
        <v>306</v>
      </c>
      <c r="D5" s="14" t="s">
        <v>219</v>
      </c>
      <c r="E5" s="14" t="s">
        <v>38</v>
      </c>
      <c r="F5" s="14" t="s">
        <v>40</v>
      </c>
      <c r="G5" s="14" t="s">
        <v>37</v>
      </c>
      <c r="H5" s="5" t="s">
        <v>243</v>
      </c>
      <c r="I5" s="5">
        <v>0.42</v>
      </c>
      <c r="K5" t="e">
        <f>IF(#REF!&lt;&gt;"",1,0)</f>
        <v>#REF!</v>
      </c>
      <c r="L5" t="e">
        <f>IF(#REF!&lt;&gt;"",1,0)</f>
        <v>#REF!</v>
      </c>
      <c r="M5" t="e">
        <f>IF(#REF!&lt;&gt;"",1,0)</f>
        <v>#REF!</v>
      </c>
      <c r="N5" t="e">
        <f>IF(#REF!&lt;&gt;"",1,0)</f>
        <v>#REF!</v>
      </c>
      <c r="O5" t="e">
        <f>IF(#REF!&lt;&gt;"",1,0)</f>
        <v>#REF!</v>
      </c>
      <c r="P5" t="e">
        <f>IF(#REF!&lt;&gt;"",1,0)</f>
        <v>#REF!</v>
      </c>
      <c r="Q5" t="e">
        <f>IF(#REF!&lt;&gt;"",1,0)</f>
        <v>#REF!</v>
      </c>
    </row>
    <row r="6" spans="1:18" x14ac:dyDescent="0.35">
      <c r="A6" s="14"/>
      <c r="B6" s="14"/>
      <c r="C6" s="14" t="s">
        <v>306</v>
      </c>
      <c r="D6" s="14" t="s">
        <v>220</v>
      </c>
      <c r="E6" s="14" t="s">
        <v>41</v>
      </c>
      <c r="F6" s="14" t="s">
        <v>42</v>
      </c>
      <c r="G6" s="14" t="s">
        <v>37</v>
      </c>
      <c r="H6" s="5" t="s">
        <v>243</v>
      </c>
      <c r="I6" s="5">
        <v>0.47</v>
      </c>
      <c r="K6" t="e">
        <f>IF(#REF!&lt;&gt;"",1,0)</f>
        <v>#REF!</v>
      </c>
      <c r="L6" t="e">
        <f>IF(#REF!&lt;&gt;"",1,0)</f>
        <v>#REF!</v>
      </c>
      <c r="M6" t="e">
        <f>IF(#REF!&lt;&gt;"",1,0)</f>
        <v>#REF!</v>
      </c>
      <c r="N6" t="e">
        <f>IF(#REF!&lt;&gt;"",1,0)</f>
        <v>#REF!</v>
      </c>
      <c r="O6" t="e">
        <f>IF(#REF!&lt;&gt;"",1,0)</f>
        <v>#REF!</v>
      </c>
      <c r="P6" t="e">
        <f>IF(#REF!&lt;&gt;"",1,0)</f>
        <v>#REF!</v>
      </c>
      <c r="Q6" t="e">
        <f>IF(#REF!&lt;&gt;"",1,0)</f>
        <v>#REF!</v>
      </c>
    </row>
    <row r="7" spans="1:18" x14ac:dyDescent="0.35">
      <c r="A7" s="14"/>
      <c r="B7" s="14"/>
      <c r="C7" s="14" t="s">
        <v>306</v>
      </c>
      <c r="D7" s="14" t="s">
        <v>221</v>
      </c>
      <c r="E7" s="14" t="s">
        <v>41</v>
      </c>
      <c r="F7" s="14" t="s">
        <v>43</v>
      </c>
      <c r="G7" s="14" t="s">
        <v>37</v>
      </c>
      <c r="H7" s="5" t="s">
        <v>243</v>
      </c>
      <c r="I7" s="5">
        <v>0.47</v>
      </c>
      <c r="K7" t="e">
        <f>IF(#REF!&lt;&gt;"",1,0)</f>
        <v>#REF!</v>
      </c>
      <c r="L7" t="e">
        <f>IF(#REF!&lt;&gt;"",1,0)</f>
        <v>#REF!</v>
      </c>
      <c r="M7" t="e">
        <f>IF(#REF!&lt;&gt;"",1,0)</f>
        <v>#REF!</v>
      </c>
      <c r="N7" t="e">
        <f>IF(#REF!&lt;&gt;"",1,0)</f>
        <v>#REF!</v>
      </c>
      <c r="O7" t="e">
        <f>IF(#REF!&lt;&gt;"",1,0)</f>
        <v>#REF!</v>
      </c>
      <c r="P7" t="e">
        <f>IF(#REF!&lt;&gt;"",1,0)</f>
        <v>#REF!</v>
      </c>
      <c r="Q7" t="e">
        <f>IF(#REF!&lt;&gt;"",1,0)</f>
        <v>#REF!</v>
      </c>
    </row>
    <row r="8" spans="1:18" x14ac:dyDescent="0.35">
      <c r="A8" s="14"/>
      <c r="B8" s="14"/>
      <c r="C8" s="14" t="s">
        <v>306</v>
      </c>
      <c r="D8" s="14" t="s">
        <v>222</v>
      </c>
      <c r="E8" s="14" t="s">
        <v>267</v>
      </c>
      <c r="F8" s="14" t="s">
        <v>284</v>
      </c>
      <c r="G8" s="14" t="s">
        <v>37</v>
      </c>
      <c r="H8" s="5" t="s">
        <v>243</v>
      </c>
      <c r="I8" s="5">
        <v>0.61</v>
      </c>
      <c r="K8" t="e">
        <f>IF(#REF!&lt;&gt;"",1,0)</f>
        <v>#REF!</v>
      </c>
      <c r="L8" t="e">
        <f>IF(#REF!&lt;&gt;"",1,0)</f>
        <v>#REF!</v>
      </c>
      <c r="M8" t="e">
        <f>IF(#REF!&lt;&gt;"",1,0)</f>
        <v>#REF!</v>
      </c>
      <c r="N8" t="e">
        <f>IF(#REF!&lt;&gt;"",1,0)</f>
        <v>#REF!</v>
      </c>
      <c r="O8" t="e">
        <f>IF(#REF!&lt;&gt;"",1,0)</f>
        <v>#REF!</v>
      </c>
      <c r="P8" t="e">
        <f>IF(#REF!&lt;&gt;"",1,0)</f>
        <v>#REF!</v>
      </c>
      <c r="Q8" t="e">
        <f>IF(#REF!&lt;&gt;"",1,0)</f>
        <v>#REF!</v>
      </c>
    </row>
    <row r="9" spans="1:18" x14ac:dyDescent="0.35">
      <c r="A9" s="14"/>
      <c r="B9" s="14"/>
      <c r="C9" s="14" t="s">
        <v>306</v>
      </c>
      <c r="D9" s="14" t="s">
        <v>223</v>
      </c>
      <c r="E9" s="14" t="s">
        <v>36</v>
      </c>
      <c r="F9" s="14" t="s">
        <v>46</v>
      </c>
      <c r="G9" s="14" t="s">
        <v>37</v>
      </c>
      <c r="H9" s="5" t="s">
        <v>243</v>
      </c>
      <c r="I9" s="26">
        <v>0.47</v>
      </c>
      <c r="K9" t="e">
        <f>IF(#REF!&lt;&gt;"",1,0)</f>
        <v>#REF!</v>
      </c>
      <c r="L9" t="e">
        <f>IF(#REF!&lt;&gt;"",1,0)</f>
        <v>#REF!</v>
      </c>
      <c r="M9" t="e">
        <f>IF(#REF!&lt;&gt;"",1,0)</f>
        <v>#REF!</v>
      </c>
      <c r="N9" t="e">
        <f>IF(#REF!&lt;&gt;"",1,0)</f>
        <v>#REF!</v>
      </c>
      <c r="O9" t="e">
        <f>IF(#REF!&lt;&gt;"",1,0)</f>
        <v>#REF!</v>
      </c>
      <c r="P9" t="e">
        <f>IF(#REF!&lt;&gt;"",1,0)</f>
        <v>#REF!</v>
      </c>
      <c r="Q9" t="e">
        <f>IF(#REF!&lt;&gt;"",1,0)</f>
        <v>#REF!</v>
      </c>
    </row>
    <row r="10" spans="1:18" x14ac:dyDescent="0.35">
      <c r="A10" s="14"/>
      <c r="B10" s="14"/>
      <c r="C10" s="14" t="s">
        <v>306</v>
      </c>
      <c r="D10" s="14" t="s">
        <v>242</v>
      </c>
      <c r="E10" s="14" t="s">
        <v>38</v>
      </c>
      <c r="F10" s="14" t="s">
        <v>47</v>
      </c>
      <c r="G10" s="14" t="s">
        <v>37</v>
      </c>
      <c r="H10" s="5" t="s">
        <v>243</v>
      </c>
      <c r="I10" s="26">
        <v>0.42</v>
      </c>
      <c r="K10" t="e">
        <f>IF(#REF!&lt;&gt;"",1,0)</f>
        <v>#REF!</v>
      </c>
      <c r="L10" t="e">
        <f>IF(#REF!&lt;&gt;"",1,0)</f>
        <v>#REF!</v>
      </c>
      <c r="M10" t="e">
        <f>IF(#REF!&lt;&gt;"",1,0)</f>
        <v>#REF!</v>
      </c>
      <c r="N10" t="e">
        <f>IF(#REF!&lt;&gt;"",1,0)</f>
        <v>#REF!</v>
      </c>
      <c r="O10" t="e">
        <f>IF(#REF!&lt;&gt;"",1,0)</f>
        <v>#REF!</v>
      </c>
      <c r="P10" t="e">
        <f>IF(#REF!&lt;&gt;"",1,0)</f>
        <v>#REF!</v>
      </c>
      <c r="Q10" t="e">
        <f>IF(#REF!&lt;&gt;"",1,0)</f>
        <v>#REF!</v>
      </c>
    </row>
    <row r="11" spans="1:18" ht="35.25" customHeight="1" x14ac:dyDescent="0.35">
      <c r="A11" s="14"/>
      <c r="B11" s="14"/>
      <c r="C11" s="14" t="s">
        <v>306</v>
      </c>
      <c r="D11" s="25" t="s">
        <v>224</v>
      </c>
      <c r="E11" s="14" t="s">
        <v>36</v>
      </c>
      <c r="F11" s="14" t="s">
        <v>48</v>
      </c>
      <c r="G11" s="14" t="s">
        <v>37</v>
      </c>
      <c r="H11" s="5" t="s">
        <v>243</v>
      </c>
      <c r="I11" s="26">
        <v>0.47</v>
      </c>
      <c r="K11" t="e">
        <f>IF(#REF!&lt;&gt;"",1,0)</f>
        <v>#REF!</v>
      </c>
      <c r="L11" t="e">
        <f>IF(#REF!&lt;&gt;"",1,0)</f>
        <v>#REF!</v>
      </c>
      <c r="M11" t="e">
        <f>IF(#REF!&lt;&gt;"",1,0)</f>
        <v>#REF!</v>
      </c>
      <c r="N11" t="e">
        <f>IF(#REF!&lt;&gt;"",1,0)</f>
        <v>#REF!</v>
      </c>
      <c r="O11" t="e">
        <f>IF(#REF!&lt;&gt;"",1,0)</f>
        <v>#REF!</v>
      </c>
      <c r="P11" t="e">
        <f>IF(#REF!&lt;&gt;"",1,0)</f>
        <v>#REF!</v>
      </c>
      <c r="Q11" t="e">
        <f>IF(#REF!&lt;&gt;"",1,0)</f>
        <v>#REF!</v>
      </c>
    </row>
    <row r="12" spans="1:18" x14ac:dyDescent="0.35">
      <c r="A12" s="14"/>
      <c r="B12" s="14"/>
      <c r="C12" s="14" t="s">
        <v>306</v>
      </c>
      <c r="D12" s="14" t="s">
        <v>225</v>
      </c>
      <c r="E12" s="14" t="s">
        <v>227</v>
      </c>
      <c r="F12" s="14" t="s">
        <v>49</v>
      </c>
      <c r="G12" s="14" t="s">
        <v>37</v>
      </c>
      <c r="H12" s="5" t="s">
        <v>243</v>
      </c>
      <c r="I12" s="26">
        <v>0.35</v>
      </c>
      <c r="K12" t="e">
        <f>IF(#REF!&lt;&gt;"",1,0)</f>
        <v>#REF!</v>
      </c>
      <c r="L12" t="e">
        <f>IF(#REF!&lt;&gt;"",1,0)</f>
        <v>#REF!</v>
      </c>
      <c r="M12" t="e">
        <f>IF(#REF!&lt;&gt;"",1,0)</f>
        <v>#REF!</v>
      </c>
      <c r="N12" t="e">
        <f>IF(#REF!&lt;&gt;"",1,0)</f>
        <v>#REF!</v>
      </c>
      <c r="O12" t="e">
        <f>IF(#REF!&lt;&gt;"",1,0)</f>
        <v>#REF!</v>
      </c>
      <c r="P12" t="e">
        <f>IF(#REF!&lt;&gt;"",1,0)</f>
        <v>#REF!</v>
      </c>
      <c r="Q12" t="e">
        <f>IF(#REF!&lt;&gt;"",1,0)</f>
        <v>#REF!</v>
      </c>
    </row>
    <row r="13" spans="1:18" x14ac:dyDescent="0.35">
      <c r="A13" s="14"/>
      <c r="B13" s="14"/>
      <c r="C13" s="14" t="s">
        <v>324</v>
      </c>
      <c r="D13" s="14" t="s">
        <v>217</v>
      </c>
      <c r="E13" s="14" t="s">
        <v>36</v>
      </c>
      <c r="F13" s="14" t="s">
        <v>216</v>
      </c>
      <c r="G13" s="14" t="s">
        <v>37</v>
      </c>
      <c r="H13" s="5" t="s">
        <v>244</v>
      </c>
      <c r="I13" s="5">
        <v>0.17</v>
      </c>
    </row>
    <row r="14" spans="1:18" x14ac:dyDescent="0.35">
      <c r="A14" s="14"/>
      <c r="B14" s="14"/>
      <c r="C14" s="14" t="s">
        <v>324</v>
      </c>
      <c r="D14" s="14" t="s">
        <v>218</v>
      </c>
      <c r="E14" s="14" t="s">
        <v>38</v>
      </c>
      <c r="F14" s="14" t="s">
        <v>39</v>
      </c>
      <c r="G14" s="14" t="s">
        <v>37</v>
      </c>
      <c r="H14" s="5" t="s">
        <v>243</v>
      </c>
      <c r="I14" s="5">
        <v>0.4</v>
      </c>
      <c r="K14" t="e">
        <f>IF(SUM(K3:K12)&gt;=1,1,0)</f>
        <v>#REF!</v>
      </c>
      <c r="L14" t="e">
        <f t="shared" ref="L14:O14" si="0">IF(SUM(L3:L12)&gt;=1,1,0)</f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>IF(SUM(P3:P12)&gt;=1,1,0)</f>
        <v>#REF!</v>
      </c>
      <c r="Q14" t="e">
        <f>IF(SUM(Q3:Q12)&gt;=1,1,0)</f>
        <v>#REF!</v>
      </c>
      <c r="R14" t="e">
        <f>IF(SUM(K14:Q14)&gt;=1,1,0)</f>
        <v>#REF!</v>
      </c>
    </row>
    <row r="15" spans="1:18" x14ac:dyDescent="0.35">
      <c r="A15" s="14"/>
      <c r="B15" s="14"/>
      <c r="C15" s="14" t="s">
        <v>324</v>
      </c>
      <c r="D15" s="14" t="s">
        <v>219</v>
      </c>
      <c r="E15" s="14" t="s">
        <v>38</v>
      </c>
      <c r="F15" s="14" t="s">
        <v>40</v>
      </c>
      <c r="G15" s="14" t="s">
        <v>37</v>
      </c>
      <c r="H15" s="5" t="s">
        <v>243</v>
      </c>
      <c r="I15" s="5">
        <v>0.4</v>
      </c>
    </row>
    <row r="16" spans="1:18" x14ac:dyDescent="0.35">
      <c r="A16" s="14"/>
      <c r="B16" s="14"/>
      <c r="C16" s="14" t="s">
        <v>324</v>
      </c>
      <c r="D16" s="14" t="s">
        <v>220</v>
      </c>
      <c r="E16" s="14" t="s">
        <v>41</v>
      </c>
      <c r="F16" s="14" t="s">
        <v>42</v>
      </c>
      <c r="G16" s="14" t="s">
        <v>37</v>
      </c>
      <c r="H16" s="5" t="s">
        <v>243</v>
      </c>
      <c r="I16" s="5">
        <v>0.3</v>
      </c>
    </row>
    <row r="17" spans="1:9" x14ac:dyDescent="0.35">
      <c r="A17" s="14"/>
      <c r="B17" s="14"/>
      <c r="C17" s="14" t="s">
        <v>324</v>
      </c>
      <c r="D17" s="14" t="s">
        <v>221</v>
      </c>
      <c r="E17" s="14" t="s">
        <v>41</v>
      </c>
      <c r="F17" s="14" t="s">
        <v>43</v>
      </c>
      <c r="G17" s="14" t="s">
        <v>37</v>
      </c>
      <c r="H17" s="5" t="s">
        <v>243</v>
      </c>
      <c r="I17" s="5">
        <v>0.3</v>
      </c>
    </row>
    <row r="18" spans="1:9" x14ac:dyDescent="0.35">
      <c r="A18" s="14"/>
      <c r="B18" s="14"/>
      <c r="C18" s="14" t="s">
        <v>324</v>
      </c>
      <c r="D18" s="14" t="s">
        <v>222</v>
      </c>
      <c r="E18" s="14" t="s">
        <v>44</v>
      </c>
      <c r="F18" s="14" t="s">
        <v>45</v>
      </c>
      <c r="G18" s="14" t="s">
        <v>37</v>
      </c>
      <c r="H18" s="5" t="s">
        <v>243</v>
      </c>
      <c r="I18" s="5">
        <v>0.35</v>
      </c>
    </row>
    <row r="19" spans="1:9" x14ac:dyDescent="0.35">
      <c r="A19" s="14"/>
      <c r="B19" s="14"/>
      <c r="C19" s="14" t="s">
        <v>324</v>
      </c>
      <c r="D19" s="14" t="s">
        <v>223</v>
      </c>
      <c r="E19" s="14" t="s">
        <v>36</v>
      </c>
      <c r="F19" s="14" t="s">
        <v>46</v>
      </c>
      <c r="G19" s="14" t="s">
        <v>37</v>
      </c>
      <c r="H19" s="5" t="s">
        <v>244</v>
      </c>
      <c r="I19" s="26">
        <v>0.17</v>
      </c>
    </row>
    <row r="20" spans="1:9" x14ac:dyDescent="0.35">
      <c r="A20" s="14"/>
      <c r="B20" s="14"/>
      <c r="C20" s="14" t="s">
        <v>324</v>
      </c>
      <c r="D20" s="14" t="s">
        <v>242</v>
      </c>
      <c r="E20" s="14" t="s">
        <v>38</v>
      </c>
      <c r="F20" s="14" t="s">
        <v>47</v>
      </c>
      <c r="G20" s="14" t="s">
        <v>37</v>
      </c>
      <c r="H20" s="5" t="s">
        <v>243</v>
      </c>
      <c r="I20" s="26">
        <v>0.4</v>
      </c>
    </row>
    <row r="21" spans="1:9" ht="29" x14ac:dyDescent="0.35">
      <c r="A21" s="14"/>
      <c r="B21" s="14"/>
      <c r="C21" s="14" t="s">
        <v>324</v>
      </c>
      <c r="D21" s="25" t="s">
        <v>224</v>
      </c>
      <c r="E21" s="14" t="s">
        <v>36</v>
      </c>
      <c r="F21" s="14" t="s">
        <v>48</v>
      </c>
      <c r="G21" s="14" t="s">
        <v>37</v>
      </c>
      <c r="H21" s="5" t="s">
        <v>244</v>
      </c>
      <c r="I21" s="26">
        <v>0.17</v>
      </c>
    </row>
    <row r="22" spans="1:9" x14ac:dyDescent="0.35">
      <c r="A22" s="14"/>
      <c r="B22" s="14"/>
      <c r="C22" s="14" t="s">
        <v>324</v>
      </c>
      <c r="D22" s="14" t="s">
        <v>225</v>
      </c>
      <c r="E22" s="14" t="s">
        <v>227</v>
      </c>
      <c r="F22" s="14" t="s">
        <v>49</v>
      </c>
      <c r="G22" s="14" t="s">
        <v>37</v>
      </c>
      <c r="H22" s="5" t="s">
        <v>243</v>
      </c>
      <c r="I22" s="26">
        <v>0.23</v>
      </c>
    </row>
    <row r="24" spans="1:9" x14ac:dyDescent="0.35">
      <c r="C24" s="7" t="s">
        <v>382</v>
      </c>
      <c r="D24" s="7"/>
      <c r="E24" s="11"/>
      <c r="F24" s="12"/>
    </row>
    <row r="25" spans="1:9" ht="28" customHeight="1" x14ac:dyDescent="0.35">
      <c r="C25" s="42" t="s">
        <v>305</v>
      </c>
      <c r="D25" s="42" t="s">
        <v>260</v>
      </c>
      <c r="E25" s="42" t="s">
        <v>383</v>
      </c>
      <c r="F25" s="42" t="s">
        <v>57</v>
      </c>
    </row>
    <row r="26" spans="1:9" x14ac:dyDescent="0.35">
      <c r="C26" s="14" t="s">
        <v>306</v>
      </c>
      <c r="D26" s="14" t="s">
        <v>253</v>
      </c>
      <c r="E26" s="5" t="s">
        <v>243</v>
      </c>
      <c r="F26" s="5">
        <v>0.47</v>
      </c>
    </row>
    <row r="27" spans="1:9" x14ac:dyDescent="0.35">
      <c r="C27" s="14" t="s">
        <v>306</v>
      </c>
      <c r="D27" s="14" t="s">
        <v>38</v>
      </c>
      <c r="E27" s="5" t="s">
        <v>243</v>
      </c>
      <c r="F27" s="5">
        <v>0.42</v>
      </c>
    </row>
    <row r="28" spans="1:9" x14ac:dyDescent="0.35">
      <c r="C28" s="14" t="s">
        <v>306</v>
      </c>
      <c r="D28" s="14" t="s">
        <v>41</v>
      </c>
      <c r="E28" s="5" t="s">
        <v>243</v>
      </c>
      <c r="F28" s="5">
        <v>0.47</v>
      </c>
    </row>
    <row r="29" spans="1:9" x14ac:dyDescent="0.35">
      <c r="C29" s="14" t="s">
        <v>306</v>
      </c>
      <c r="D29" s="14" t="s">
        <v>44</v>
      </c>
      <c r="E29" s="5" t="s">
        <v>243</v>
      </c>
      <c r="F29" s="5">
        <v>0.42</v>
      </c>
    </row>
    <row r="30" spans="1:9" x14ac:dyDescent="0.35">
      <c r="C30" s="14" t="s">
        <v>306</v>
      </c>
      <c r="D30" s="14" t="s">
        <v>227</v>
      </c>
      <c r="E30" s="5" t="s">
        <v>243</v>
      </c>
      <c r="F30" s="5">
        <v>0.35</v>
      </c>
    </row>
    <row r="31" spans="1:9" x14ac:dyDescent="0.35">
      <c r="C31" s="27" t="s">
        <v>324</v>
      </c>
      <c r="D31" s="14" t="s">
        <v>253</v>
      </c>
      <c r="E31" s="5" t="s">
        <v>244</v>
      </c>
      <c r="F31" s="5">
        <v>0.17</v>
      </c>
    </row>
    <row r="32" spans="1:9" x14ac:dyDescent="0.35">
      <c r="C32" s="27" t="s">
        <v>324</v>
      </c>
      <c r="D32" s="14" t="s">
        <v>38</v>
      </c>
      <c r="E32" s="5" t="s">
        <v>243</v>
      </c>
      <c r="F32" s="5">
        <v>0.4</v>
      </c>
    </row>
    <row r="33" spans="3:7" x14ac:dyDescent="0.35">
      <c r="C33" s="27" t="s">
        <v>324</v>
      </c>
      <c r="D33" s="14" t="s">
        <v>41</v>
      </c>
      <c r="E33" s="5" t="s">
        <v>243</v>
      </c>
      <c r="F33" s="5">
        <v>0.3</v>
      </c>
    </row>
    <row r="34" spans="3:7" x14ac:dyDescent="0.35">
      <c r="C34" s="27" t="s">
        <v>324</v>
      </c>
      <c r="D34" s="14" t="s">
        <v>44</v>
      </c>
      <c r="E34" s="5" t="s">
        <v>243</v>
      </c>
      <c r="F34" s="5">
        <v>0.35</v>
      </c>
    </row>
    <row r="35" spans="3:7" x14ac:dyDescent="0.35">
      <c r="C35" s="27" t="s">
        <v>324</v>
      </c>
      <c r="D35" s="14" t="s">
        <v>227</v>
      </c>
      <c r="E35" s="5" t="s">
        <v>243</v>
      </c>
      <c r="F35" s="5">
        <v>0.23</v>
      </c>
    </row>
    <row r="37" spans="3:7" x14ac:dyDescent="0.35">
      <c r="C37" s="7" t="s">
        <v>322</v>
      </c>
      <c r="D37" s="7"/>
      <c r="E37"/>
    </row>
    <row r="38" spans="3:7" ht="18.5" x14ac:dyDescent="0.35">
      <c r="C38" s="42" t="s">
        <v>305</v>
      </c>
      <c r="D38" s="42" t="s">
        <v>261</v>
      </c>
      <c r="E38" s="42" t="s">
        <v>55</v>
      </c>
      <c r="F38" s="42" t="s">
        <v>383</v>
      </c>
      <c r="G38" s="47" t="s">
        <v>57</v>
      </c>
    </row>
    <row r="39" spans="3:7" x14ac:dyDescent="0.35">
      <c r="C39" s="14" t="s">
        <v>324</v>
      </c>
      <c r="D39" s="14" t="s">
        <v>326</v>
      </c>
      <c r="E39" s="14" t="s">
        <v>327</v>
      </c>
      <c r="F39" s="14" t="s">
        <v>244</v>
      </c>
      <c r="G39" s="26">
        <v>0.2</v>
      </c>
    </row>
    <row r="40" spans="3:7" x14ac:dyDescent="0.35">
      <c r="C40" s="14" t="s">
        <v>324</v>
      </c>
      <c r="D40" s="14" t="s">
        <v>328</v>
      </c>
      <c r="E40" s="14" t="s">
        <v>329</v>
      </c>
      <c r="F40" s="14" t="s">
        <v>243</v>
      </c>
      <c r="G40" s="26">
        <v>0.25</v>
      </c>
    </row>
    <row r="41" spans="3:7" x14ac:dyDescent="0.35">
      <c r="C41" s="14" t="s">
        <v>324</v>
      </c>
      <c r="D41" s="14" t="s">
        <v>330</v>
      </c>
      <c r="E41" s="14" t="s">
        <v>331</v>
      </c>
      <c r="F41" s="14" t="s">
        <v>243</v>
      </c>
      <c r="G41" s="26">
        <v>0.02</v>
      </c>
    </row>
    <row r="42" spans="3:7" x14ac:dyDescent="0.35">
      <c r="C42" s="14" t="s">
        <v>324</v>
      </c>
      <c r="D42" s="14" t="s">
        <v>155</v>
      </c>
      <c r="E42" s="14" t="s">
        <v>327</v>
      </c>
      <c r="F42" s="14" t="s">
        <v>243</v>
      </c>
      <c r="G42" s="26">
        <v>0.1</v>
      </c>
    </row>
    <row r="43" spans="3:7" x14ac:dyDescent="0.35">
      <c r="C43" s="14" t="s">
        <v>324</v>
      </c>
      <c r="D43" s="14" t="s">
        <v>332</v>
      </c>
      <c r="E43" s="14" t="s">
        <v>333</v>
      </c>
      <c r="F43" s="14" t="s">
        <v>243</v>
      </c>
      <c r="G43" s="26">
        <v>0.05</v>
      </c>
    </row>
    <row r="44" spans="3:7" x14ac:dyDescent="0.35">
      <c r="C44" s="14" t="s">
        <v>324</v>
      </c>
      <c r="D44" s="14" t="s">
        <v>334</v>
      </c>
      <c r="E44" s="14" t="s">
        <v>335</v>
      </c>
      <c r="F44" s="14" t="s">
        <v>243</v>
      </c>
      <c r="G44" s="26">
        <v>0.05</v>
      </c>
    </row>
    <row r="45" spans="3:7" x14ac:dyDescent="0.35">
      <c r="C45" s="14" t="s">
        <v>324</v>
      </c>
      <c r="D45" s="14" t="s">
        <v>180</v>
      </c>
      <c r="E45" s="14" t="s">
        <v>336</v>
      </c>
      <c r="F45" s="14" t="s">
        <v>243</v>
      </c>
      <c r="G45" s="26">
        <v>0.02</v>
      </c>
    </row>
    <row r="46" spans="3:7" x14ac:dyDescent="0.35">
      <c r="C46" s="14" t="s">
        <v>324</v>
      </c>
      <c r="D46" s="14" t="s">
        <v>337</v>
      </c>
      <c r="E46" s="14" t="s">
        <v>327</v>
      </c>
      <c r="F46" s="14" t="s">
        <v>243</v>
      </c>
      <c r="G46" s="26">
        <v>0.05</v>
      </c>
    </row>
    <row r="47" spans="3:7" x14ac:dyDescent="0.35">
      <c r="C47" s="14" t="s">
        <v>324</v>
      </c>
      <c r="D47" s="14" t="s">
        <v>338</v>
      </c>
      <c r="E47" s="14" t="s">
        <v>327</v>
      </c>
      <c r="F47" s="14" t="s">
        <v>243</v>
      </c>
      <c r="G47" s="26">
        <v>0.04</v>
      </c>
    </row>
    <row r="48" spans="3:7" x14ac:dyDescent="0.35">
      <c r="C48" s="14" t="s">
        <v>324</v>
      </c>
      <c r="D48" s="14" t="s">
        <v>339</v>
      </c>
      <c r="E48" s="14" t="s">
        <v>340</v>
      </c>
      <c r="F48" s="14" t="s">
        <v>243</v>
      </c>
      <c r="G48" s="26">
        <v>0.1</v>
      </c>
    </row>
    <row r="49" spans="3:7" x14ac:dyDescent="0.35">
      <c r="C49" s="14" t="s">
        <v>324</v>
      </c>
      <c r="D49" s="14" t="s">
        <v>341</v>
      </c>
      <c r="E49" s="14" t="s">
        <v>342</v>
      </c>
      <c r="F49" s="14" t="s">
        <v>243</v>
      </c>
      <c r="G49" s="26">
        <v>0.1</v>
      </c>
    </row>
    <row r="50" spans="3:7" x14ac:dyDescent="0.35">
      <c r="C50" s="14" t="s">
        <v>324</v>
      </c>
      <c r="D50" s="14" t="s">
        <v>343</v>
      </c>
      <c r="E50" s="14" t="s">
        <v>340</v>
      </c>
      <c r="F50" s="14" t="s">
        <v>243</v>
      </c>
      <c r="G50" s="26">
        <v>0.16</v>
      </c>
    </row>
    <row r="51" spans="3:7" x14ac:dyDescent="0.35">
      <c r="C51" s="14" t="s">
        <v>324</v>
      </c>
      <c r="D51" s="14" t="s">
        <v>344</v>
      </c>
      <c r="E51" s="14" t="s">
        <v>327</v>
      </c>
      <c r="F51" s="14" t="s">
        <v>243</v>
      </c>
      <c r="G51" s="26">
        <v>0.09</v>
      </c>
    </row>
    <row r="52" spans="3:7" x14ac:dyDescent="0.35">
      <c r="C52" s="14" t="s">
        <v>324</v>
      </c>
      <c r="D52" s="14" t="s">
        <v>345</v>
      </c>
      <c r="E52" s="14" t="s">
        <v>327</v>
      </c>
      <c r="F52" s="14" t="s">
        <v>243</v>
      </c>
      <c r="G52" s="26">
        <v>0.05</v>
      </c>
    </row>
    <row r="53" spans="3:7" x14ac:dyDescent="0.35">
      <c r="C53" s="14" t="s">
        <v>324</v>
      </c>
      <c r="D53" s="14" t="s">
        <v>346</v>
      </c>
      <c r="E53" s="14" t="s">
        <v>327</v>
      </c>
      <c r="F53" s="14" t="s">
        <v>243</v>
      </c>
      <c r="G53" s="26">
        <v>0.1</v>
      </c>
    </row>
    <row r="54" spans="3:7" x14ac:dyDescent="0.35">
      <c r="C54" s="14" t="s">
        <v>324</v>
      </c>
      <c r="D54" s="14" t="s">
        <v>347</v>
      </c>
      <c r="E54" s="14" t="s">
        <v>348</v>
      </c>
      <c r="F54" s="14" t="s">
        <v>243</v>
      </c>
      <c r="G54" s="26">
        <v>0.05</v>
      </c>
    </row>
    <row r="55" spans="3:7" x14ac:dyDescent="0.35">
      <c r="C55" s="14" t="s">
        <v>324</v>
      </c>
      <c r="D55" s="14" t="s">
        <v>349</v>
      </c>
      <c r="E55" s="14" t="s">
        <v>350</v>
      </c>
      <c r="F55" s="14" t="s">
        <v>243</v>
      </c>
      <c r="G55" s="26">
        <v>0.02</v>
      </c>
    </row>
    <row r="56" spans="3:7" x14ac:dyDescent="0.35">
      <c r="C56" s="14" t="s">
        <v>324</v>
      </c>
      <c r="D56" s="14" t="s">
        <v>351</v>
      </c>
      <c r="E56" s="14" t="s">
        <v>352</v>
      </c>
      <c r="F56" s="14" t="s">
        <v>243</v>
      </c>
      <c r="G56" s="26">
        <v>0.05</v>
      </c>
    </row>
    <row r="57" spans="3:7" x14ac:dyDescent="0.35">
      <c r="C57" s="14" t="s">
        <v>324</v>
      </c>
      <c r="D57" s="14" t="s">
        <v>353</v>
      </c>
      <c r="E57" s="14" t="s">
        <v>342</v>
      </c>
      <c r="F57" s="14" t="s">
        <v>243</v>
      </c>
      <c r="G57" s="26">
        <v>7.0000000000000007E-2</v>
      </c>
    </row>
    <row r="58" spans="3:7" x14ac:dyDescent="0.35">
      <c r="C58" s="14" t="s">
        <v>324</v>
      </c>
      <c r="D58" s="14" t="s">
        <v>100</v>
      </c>
      <c r="E58" s="14" t="s">
        <v>327</v>
      </c>
      <c r="F58" s="14" t="s">
        <v>243</v>
      </c>
      <c r="G58" s="26">
        <v>0.05</v>
      </c>
    </row>
    <row r="59" spans="3:7" x14ac:dyDescent="0.35">
      <c r="C59" s="14" t="s">
        <v>324</v>
      </c>
      <c r="D59" s="14" t="s">
        <v>354</v>
      </c>
      <c r="E59" s="14" t="s">
        <v>355</v>
      </c>
      <c r="F59" s="14" t="s">
        <v>243</v>
      </c>
      <c r="G59" s="26">
        <v>0.05</v>
      </c>
    </row>
    <row r="60" spans="3:7" x14ac:dyDescent="0.35">
      <c r="C60" s="14" t="s">
        <v>324</v>
      </c>
      <c r="D60" s="14" t="s">
        <v>356</v>
      </c>
      <c r="E60" s="14" t="s">
        <v>327</v>
      </c>
      <c r="F60" s="14" t="s">
        <v>243</v>
      </c>
      <c r="G60" s="26">
        <v>0.05</v>
      </c>
    </row>
    <row r="61" spans="3:7" x14ac:dyDescent="0.35">
      <c r="C61" s="14" t="s">
        <v>324</v>
      </c>
      <c r="D61" s="14" t="s">
        <v>357</v>
      </c>
      <c r="E61" s="14" t="s">
        <v>327</v>
      </c>
      <c r="F61" s="14" t="s">
        <v>243</v>
      </c>
      <c r="G61" s="26">
        <v>0.06</v>
      </c>
    </row>
    <row r="62" spans="3:7" x14ac:dyDescent="0.35">
      <c r="C62" s="14" t="s">
        <v>324</v>
      </c>
      <c r="D62" s="14" t="s">
        <v>358</v>
      </c>
      <c r="E62" s="14" t="s">
        <v>359</v>
      </c>
      <c r="F62" s="14" t="s">
        <v>243</v>
      </c>
      <c r="G62" s="26">
        <v>0.25</v>
      </c>
    </row>
    <row r="63" spans="3:7" x14ac:dyDescent="0.35">
      <c r="C63" s="14" t="s">
        <v>324</v>
      </c>
      <c r="D63" s="14" t="s">
        <v>360</v>
      </c>
      <c r="E63" s="14" t="s">
        <v>327</v>
      </c>
      <c r="F63" s="14" t="s">
        <v>243</v>
      </c>
      <c r="G63" s="26">
        <v>0.02</v>
      </c>
    </row>
    <row r="64" spans="3:7" x14ac:dyDescent="0.35">
      <c r="C64" s="14" t="s">
        <v>324</v>
      </c>
      <c r="D64" s="14" t="s">
        <v>361</v>
      </c>
      <c r="E64" s="14" t="s">
        <v>327</v>
      </c>
      <c r="F64" s="14" t="s">
        <v>243</v>
      </c>
      <c r="G64" s="26">
        <v>0.05</v>
      </c>
    </row>
    <row r="65" spans="3:7" x14ac:dyDescent="0.35">
      <c r="C65" s="14" t="s">
        <v>324</v>
      </c>
      <c r="D65" s="14" t="s">
        <v>362</v>
      </c>
      <c r="E65" s="14" t="s">
        <v>327</v>
      </c>
      <c r="F65" s="14" t="s">
        <v>243</v>
      </c>
      <c r="G65" s="26">
        <v>0.05</v>
      </c>
    </row>
    <row r="66" spans="3:7" x14ac:dyDescent="0.35">
      <c r="C66" s="14" t="s">
        <v>324</v>
      </c>
      <c r="D66" s="14" t="s">
        <v>363</v>
      </c>
      <c r="E66" s="14" t="s">
        <v>327</v>
      </c>
      <c r="F66" s="14" t="s">
        <v>243</v>
      </c>
      <c r="G66" s="26">
        <v>0.1</v>
      </c>
    </row>
    <row r="67" spans="3:7" x14ac:dyDescent="0.35">
      <c r="C67" s="14" t="s">
        <v>324</v>
      </c>
      <c r="D67" s="14" t="s">
        <v>364</v>
      </c>
      <c r="E67" s="14" t="s">
        <v>327</v>
      </c>
      <c r="F67" s="14" t="s">
        <v>244</v>
      </c>
      <c r="G67" s="26">
        <v>0.2</v>
      </c>
    </row>
    <row r="68" spans="3:7" x14ac:dyDescent="0.35">
      <c r="C68" s="14" t="s">
        <v>324</v>
      </c>
      <c r="D68" s="14" t="s">
        <v>365</v>
      </c>
      <c r="E68" s="14" t="s">
        <v>327</v>
      </c>
      <c r="F68" s="14" t="s">
        <v>243</v>
      </c>
      <c r="G68" s="26">
        <v>0.2</v>
      </c>
    </row>
    <row r="69" spans="3:7" x14ac:dyDescent="0.35">
      <c r="C69" s="14" t="s">
        <v>324</v>
      </c>
      <c r="D69" s="14" t="s">
        <v>366</v>
      </c>
      <c r="E69" s="14" t="s">
        <v>342</v>
      </c>
      <c r="F69" s="14" t="s">
        <v>243</v>
      </c>
      <c r="G69" s="26">
        <v>0.05</v>
      </c>
    </row>
    <row r="70" spans="3:7" x14ac:dyDescent="0.35">
      <c r="C70" s="14" t="s">
        <v>324</v>
      </c>
      <c r="D70" s="14" t="s">
        <v>367</v>
      </c>
      <c r="E70" s="14" t="s">
        <v>327</v>
      </c>
      <c r="F70" s="14" t="s">
        <v>243</v>
      </c>
      <c r="G70" s="26">
        <v>0.05</v>
      </c>
    </row>
    <row r="71" spans="3:7" x14ac:dyDescent="0.35">
      <c r="C71" s="14" t="s">
        <v>324</v>
      </c>
      <c r="D71" s="14" t="s">
        <v>368</v>
      </c>
      <c r="E71" s="14" t="s">
        <v>327</v>
      </c>
      <c r="F71" s="14" t="s">
        <v>243</v>
      </c>
      <c r="G71" s="26">
        <v>0.05</v>
      </c>
    </row>
    <row r="72" spans="3:7" x14ac:dyDescent="0.35">
      <c r="C72" s="14" t="s">
        <v>324</v>
      </c>
      <c r="D72" s="14" t="s">
        <v>369</v>
      </c>
      <c r="E72" s="14" t="s">
        <v>370</v>
      </c>
      <c r="F72" s="14" t="s">
        <v>243</v>
      </c>
      <c r="G72" s="26">
        <v>0.03</v>
      </c>
    </row>
    <row r="73" spans="3:7" x14ac:dyDescent="0.35">
      <c r="C73" s="14" t="s">
        <v>324</v>
      </c>
      <c r="D73" s="14" t="s">
        <v>371</v>
      </c>
      <c r="E73" s="14" t="s">
        <v>355</v>
      </c>
      <c r="F73" s="14" t="s">
        <v>243</v>
      </c>
      <c r="G73" s="26">
        <v>0.24</v>
      </c>
    </row>
    <row r="74" spans="3:7" x14ac:dyDescent="0.35">
      <c r="C74" s="14" t="s">
        <v>324</v>
      </c>
      <c r="D74" s="14" t="s">
        <v>372</v>
      </c>
      <c r="E74" s="14" t="s">
        <v>327</v>
      </c>
      <c r="F74" s="14" t="s">
        <v>243</v>
      </c>
      <c r="G74" s="26">
        <v>0.27</v>
      </c>
    </row>
    <row r="75" spans="3:7" x14ac:dyDescent="0.35">
      <c r="C75" s="14" t="s">
        <v>324</v>
      </c>
      <c r="D75" s="14" t="s">
        <v>373</v>
      </c>
      <c r="E75" s="14" t="s">
        <v>327</v>
      </c>
      <c r="F75" s="14" t="s">
        <v>243</v>
      </c>
      <c r="G75" s="26">
        <v>0.05</v>
      </c>
    </row>
    <row r="76" spans="3:7" x14ac:dyDescent="0.35">
      <c r="C76" s="14" t="s">
        <v>324</v>
      </c>
      <c r="D76" s="14" t="s">
        <v>374</v>
      </c>
      <c r="E76" s="14" t="s">
        <v>327</v>
      </c>
      <c r="F76" s="14" t="s">
        <v>243</v>
      </c>
      <c r="G76" s="26">
        <v>0.02</v>
      </c>
    </row>
    <row r="77" spans="3:7" x14ac:dyDescent="0.35">
      <c r="C77" s="14" t="s">
        <v>324</v>
      </c>
      <c r="D77" s="14" t="s">
        <v>375</v>
      </c>
      <c r="E77" s="14" t="s">
        <v>327</v>
      </c>
      <c r="F77" s="14" t="s">
        <v>243</v>
      </c>
      <c r="G77" s="26">
        <v>0.1</v>
      </c>
    </row>
    <row r="78" spans="3:7" x14ac:dyDescent="0.35">
      <c r="C78" s="14" t="s">
        <v>324</v>
      </c>
      <c r="D78" s="14" t="s">
        <v>376</v>
      </c>
      <c r="E78" s="14" t="s">
        <v>327</v>
      </c>
      <c r="F78" s="14" t="s">
        <v>243</v>
      </c>
      <c r="G78" s="26">
        <v>0.02</v>
      </c>
    </row>
    <row r="79" spans="3:7" x14ac:dyDescent="0.35">
      <c r="C79" s="14" t="s">
        <v>324</v>
      </c>
      <c r="D79" s="14" t="s">
        <v>377</v>
      </c>
      <c r="E79" s="14" t="s">
        <v>355</v>
      </c>
      <c r="F79" s="14" t="s">
        <v>243</v>
      </c>
      <c r="G79" s="26">
        <v>0.3</v>
      </c>
    </row>
    <row r="80" spans="3:7" x14ac:dyDescent="0.35">
      <c r="C80" s="14" t="s">
        <v>324</v>
      </c>
      <c r="D80" s="14" t="s">
        <v>378</v>
      </c>
      <c r="E80" s="14" t="s">
        <v>340</v>
      </c>
      <c r="F80" s="14" t="s">
        <v>243</v>
      </c>
      <c r="G80" s="26">
        <v>0.16</v>
      </c>
    </row>
    <row r="81" spans="3:7" x14ac:dyDescent="0.35">
      <c r="C81" s="14" t="s">
        <v>324</v>
      </c>
      <c r="D81" s="14" t="s">
        <v>379</v>
      </c>
      <c r="E81" s="14" t="s">
        <v>327</v>
      </c>
      <c r="F81" s="14" t="s">
        <v>243</v>
      </c>
      <c r="G81" s="26">
        <v>0.1</v>
      </c>
    </row>
    <row r="82" spans="3:7" x14ac:dyDescent="0.35">
      <c r="C82" s="14" t="s">
        <v>324</v>
      </c>
      <c r="D82" s="14" t="s">
        <v>380</v>
      </c>
      <c r="E82" s="14" t="s">
        <v>327</v>
      </c>
      <c r="F82" s="14" t="s">
        <v>243</v>
      </c>
      <c r="G82" s="26">
        <v>0.02</v>
      </c>
    </row>
    <row r="83" spans="3:7" x14ac:dyDescent="0.35">
      <c r="C83" s="14" t="s">
        <v>324</v>
      </c>
      <c r="D83" s="14" t="s">
        <v>381</v>
      </c>
      <c r="E83" s="14" t="s">
        <v>340</v>
      </c>
      <c r="F83" s="14" t="s">
        <v>243</v>
      </c>
      <c r="G83" s="26">
        <v>0.17</v>
      </c>
    </row>
  </sheetData>
  <phoneticPr fontId="5" type="noConversion"/>
  <conditionalFormatting sqref="H3:H22">
    <cfRule type="expression" dxfId="5" priority="16">
      <formula>AND(H3="",$R$14=1)</formula>
    </cfRule>
  </conditionalFormatting>
  <conditionalFormatting sqref="I3:I22">
    <cfRule type="expression" dxfId="4" priority="15">
      <formula>AND(I3="",$R$14=1)</formula>
    </cfRule>
  </conditionalFormatting>
  <conditionalFormatting sqref="H13:I22">
    <cfRule type="expression" dxfId="3" priority="5">
      <formula>AND(H13="",$Q$14=1)</formula>
    </cfRule>
  </conditionalFormatting>
  <conditionalFormatting sqref="E26:E30">
    <cfRule type="expression" dxfId="2" priority="3">
      <formula>AND(E26="",#REF!=1)</formula>
    </cfRule>
  </conditionalFormatting>
  <conditionalFormatting sqref="F26:F30">
    <cfRule type="expression" dxfId="1" priority="2">
      <formula>AND(F26="",#REF!=1)</formula>
    </cfRule>
  </conditionalFormatting>
  <conditionalFormatting sqref="E31:F35">
    <cfRule type="expression" dxfId="0" priority="1">
      <formula>AND(E31="",$Y$13=1)</formula>
    </cfRule>
  </conditionalFormatting>
  <dataValidations count="4">
    <dataValidation type="decimal" allowBlank="1" showInputMessage="1" showErrorMessage="1" sqref="I3:I22 F29:F32 F26:F27 F34:F35 G37:G39" xr:uid="{F714CA6A-0F95-4CC6-B511-E703BE5154D8}">
      <formula1>0</formula1>
      <formula2>100000</formula2>
    </dataValidation>
    <dataValidation type="list" allowBlank="1" showInputMessage="1" showErrorMessage="1" sqref="H3:H22 E26:E35 F39:F83" xr:uid="{34FD5DCE-D515-42E6-9D00-9ADC3B57287D}">
      <formula1>"Cost Plus Discount, MSRP Discount"</formula1>
    </dataValidation>
    <dataValidation type="decimal" allowBlank="1" showInputMessage="1" showErrorMessage="1" sqref="F37:G37" xr:uid="{2C64EB5A-E779-4FC6-BBE4-C9DD883899F7}">
      <formula1>0</formula1>
      <formula2>1000000000000000000</formula2>
    </dataValidation>
    <dataValidation type="list" allowBlank="1" showInputMessage="1" showErrorMessage="1" sqref="F37" xr:uid="{78DB0185-09A1-4425-9700-8886CB3A62F3}">
      <formula1>"Cost Plus Discount, MSRP Discount, N/A"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C846-193B-4B1C-A459-BF37684FC76D}">
  <dimension ref="A1:L24"/>
  <sheetViews>
    <sheetView tabSelected="1" zoomScale="90" zoomScaleNormal="90" workbookViewId="0">
      <selection activeCell="R11" sqref="R11"/>
    </sheetView>
  </sheetViews>
  <sheetFormatPr defaultRowHeight="14.5" x14ac:dyDescent="0.35"/>
  <cols>
    <col min="1" max="1" width="9.6328125" bestFit="1" customWidth="1"/>
    <col min="2" max="2" width="9.6328125" customWidth="1"/>
    <col min="3" max="3" width="35.36328125" bestFit="1" customWidth="1"/>
    <col min="4" max="4" width="10.36328125" bestFit="1" customWidth="1"/>
    <col min="5" max="5" width="12.6328125" style="8" bestFit="1" customWidth="1"/>
    <col min="6" max="6" width="23" style="8" customWidth="1"/>
    <col min="7" max="7" width="24.453125" style="8" customWidth="1"/>
    <col min="8" max="8" width="7.6328125" bestFit="1" customWidth="1"/>
    <col min="10" max="12" width="0" hidden="1" customWidth="1"/>
  </cols>
  <sheetData>
    <row r="1" spans="1:12" ht="18.5" x14ac:dyDescent="0.35">
      <c r="A1" s="6" t="s">
        <v>152</v>
      </c>
      <c r="B1" s="6"/>
      <c r="C1" s="6"/>
      <c r="D1" s="6"/>
      <c r="E1" s="13"/>
      <c r="F1" s="13"/>
      <c r="G1" s="13"/>
      <c r="H1" s="6"/>
      <c r="I1" s="6"/>
    </row>
    <row r="2" spans="1:12" ht="35.5" customHeight="1" x14ac:dyDescent="0.35">
      <c r="A2" s="42" t="s">
        <v>305</v>
      </c>
      <c r="B2" s="42" t="s">
        <v>151</v>
      </c>
      <c r="C2" s="42" t="s">
        <v>0</v>
      </c>
      <c r="D2" s="42" t="s">
        <v>153</v>
      </c>
      <c r="E2" s="42" t="s">
        <v>1</v>
      </c>
      <c r="F2" s="42" t="s">
        <v>28</v>
      </c>
      <c r="G2" s="42" t="s">
        <v>32</v>
      </c>
      <c r="H2" s="42" t="s">
        <v>2</v>
      </c>
    </row>
    <row r="3" spans="1:12" x14ac:dyDescent="0.35">
      <c r="A3" s="14" t="s">
        <v>306</v>
      </c>
      <c r="B3" s="14" t="s">
        <v>0</v>
      </c>
      <c r="C3" s="14" t="s">
        <v>3</v>
      </c>
      <c r="D3" s="14" t="s">
        <v>1</v>
      </c>
      <c r="E3" s="28" t="s">
        <v>4</v>
      </c>
      <c r="F3" s="29" t="s">
        <v>285</v>
      </c>
      <c r="G3" s="29">
        <v>18400020</v>
      </c>
      <c r="H3" s="14" t="s">
        <v>5</v>
      </c>
      <c r="J3" t="e">
        <f>IF(#REF!&lt;&gt;"",1,0)</f>
        <v>#REF!</v>
      </c>
      <c r="K3">
        <f>IF(Table3[[#This Row],[Manufacturer]]&lt;&gt;"",1,0)</f>
        <v>1</v>
      </c>
      <c r="L3">
        <f>IF(Table3[[#This Row],[  Part Number]]&lt;&gt;"",1,0)</f>
        <v>1</v>
      </c>
    </row>
    <row r="4" spans="1:12" x14ac:dyDescent="0.35">
      <c r="A4" s="14" t="s">
        <v>306</v>
      </c>
      <c r="B4" s="14" t="s">
        <v>0</v>
      </c>
      <c r="C4" s="14" t="s">
        <v>3</v>
      </c>
      <c r="D4" s="14" t="s">
        <v>1</v>
      </c>
      <c r="E4" s="28" t="s">
        <v>6</v>
      </c>
      <c r="F4" s="29" t="s">
        <v>285</v>
      </c>
      <c r="G4" s="29" t="s">
        <v>286</v>
      </c>
      <c r="H4" s="14" t="s">
        <v>5</v>
      </c>
      <c r="J4" t="e">
        <f>IF(#REF!&lt;&gt;"",1,0)</f>
        <v>#REF!</v>
      </c>
      <c r="K4">
        <f>IF(Table3[[#This Row],[Manufacturer]]&lt;&gt;"",1,0)</f>
        <v>1</v>
      </c>
      <c r="L4">
        <f>IF(Table3[[#This Row],[  Part Number]]&lt;&gt;"",1,0)</f>
        <v>1</v>
      </c>
    </row>
    <row r="5" spans="1:12" s="1" customFormat="1" x14ac:dyDescent="0.35">
      <c r="A5" s="14" t="s">
        <v>306</v>
      </c>
      <c r="B5" s="14" t="s">
        <v>0</v>
      </c>
      <c r="C5" s="14" t="s">
        <v>7</v>
      </c>
      <c r="D5" s="14" t="s">
        <v>1</v>
      </c>
      <c r="E5" s="28" t="s">
        <v>8</v>
      </c>
      <c r="F5" s="29" t="s">
        <v>285</v>
      </c>
      <c r="G5" s="29" t="s">
        <v>287</v>
      </c>
      <c r="H5" s="14" t="s">
        <v>5</v>
      </c>
      <c r="J5" t="e">
        <f>IF(#REF!&lt;&gt;"",1,0)</f>
        <v>#REF!</v>
      </c>
      <c r="K5">
        <f>IF(Table3[[#This Row],[Manufacturer]]&lt;&gt;"",1,0)</f>
        <v>1</v>
      </c>
      <c r="L5">
        <f>IF(Table3[[#This Row],[  Part Number]]&lt;&gt;"",1,0)</f>
        <v>1</v>
      </c>
    </row>
    <row r="6" spans="1:12" x14ac:dyDescent="0.35">
      <c r="A6" s="14" t="s">
        <v>306</v>
      </c>
      <c r="B6" s="14" t="s">
        <v>0</v>
      </c>
      <c r="C6" s="14" t="s">
        <v>7</v>
      </c>
      <c r="D6" s="14" t="s">
        <v>1</v>
      </c>
      <c r="E6" s="28" t="s">
        <v>9</v>
      </c>
      <c r="F6" s="29" t="s">
        <v>285</v>
      </c>
      <c r="G6" s="29" t="s">
        <v>288</v>
      </c>
      <c r="H6" s="14" t="s">
        <v>5</v>
      </c>
      <c r="J6" t="e">
        <f>IF(#REF!&lt;&gt;"",1,0)</f>
        <v>#REF!</v>
      </c>
      <c r="K6">
        <f>IF(Table3[[#This Row],[Manufacturer]]&lt;&gt;"",1,0)</f>
        <v>1</v>
      </c>
      <c r="L6">
        <f>IF(Table3[[#This Row],[  Part Number]]&lt;&gt;"",1,0)</f>
        <v>1</v>
      </c>
    </row>
    <row r="7" spans="1:12" x14ac:dyDescent="0.35">
      <c r="A7" s="14" t="s">
        <v>306</v>
      </c>
      <c r="B7" s="14" t="s">
        <v>0</v>
      </c>
      <c r="C7" s="14" t="s">
        <v>7</v>
      </c>
      <c r="D7" s="14" t="s">
        <v>1</v>
      </c>
      <c r="E7" s="28" t="s">
        <v>10</v>
      </c>
      <c r="F7" s="29" t="s">
        <v>285</v>
      </c>
      <c r="G7" s="29" t="s">
        <v>289</v>
      </c>
      <c r="H7" s="14" t="s">
        <v>5</v>
      </c>
      <c r="J7" t="e">
        <f>IF(#REF!&lt;&gt;"",1,0)</f>
        <v>#REF!</v>
      </c>
      <c r="K7">
        <f>IF(Table3[[#This Row],[Manufacturer]]&lt;&gt;"",1,0)</f>
        <v>1</v>
      </c>
      <c r="L7">
        <f>IF(Table3[[#This Row],[  Part Number]]&lt;&gt;"",1,0)</f>
        <v>1</v>
      </c>
    </row>
    <row r="8" spans="1:12" x14ac:dyDescent="0.35">
      <c r="A8" s="14" t="s">
        <v>306</v>
      </c>
      <c r="B8" s="14" t="s">
        <v>0</v>
      </c>
      <c r="C8" s="14" t="s">
        <v>7</v>
      </c>
      <c r="D8" s="14" t="s">
        <v>1</v>
      </c>
      <c r="E8" s="28" t="s">
        <v>11</v>
      </c>
      <c r="F8" s="29" t="s">
        <v>285</v>
      </c>
      <c r="G8" s="29" t="s">
        <v>290</v>
      </c>
      <c r="H8" s="14" t="s">
        <v>5</v>
      </c>
      <c r="J8" t="e">
        <f>IF(#REF!&lt;&gt;"",1,0)</f>
        <v>#REF!</v>
      </c>
      <c r="K8">
        <f>IF(Table3[[#This Row],[Manufacturer]]&lt;&gt;"",1,0)</f>
        <v>1</v>
      </c>
      <c r="L8">
        <f>IF(Table3[[#This Row],[  Part Number]]&lt;&gt;"",1,0)</f>
        <v>1</v>
      </c>
    </row>
    <row r="9" spans="1:12" x14ac:dyDescent="0.35">
      <c r="A9" s="14" t="s">
        <v>306</v>
      </c>
      <c r="B9" s="14" t="s">
        <v>0</v>
      </c>
      <c r="C9" s="14" t="s">
        <v>7</v>
      </c>
      <c r="D9" s="14" t="s">
        <v>1</v>
      </c>
      <c r="E9" s="28" t="s">
        <v>12</v>
      </c>
      <c r="F9" s="29" t="s">
        <v>285</v>
      </c>
      <c r="G9" s="29" t="s">
        <v>291</v>
      </c>
      <c r="H9" s="14" t="s">
        <v>5</v>
      </c>
      <c r="J9" t="e">
        <f>IF(#REF!&lt;&gt;"",1,0)</f>
        <v>#REF!</v>
      </c>
      <c r="K9">
        <f>IF(Table3[[#This Row],[Manufacturer]]&lt;&gt;"",1,0)</f>
        <v>1</v>
      </c>
      <c r="L9">
        <f>IF(Table3[[#This Row],[  Part Number]]&lt;&gt;"",1,0)</f>
        <v>1</v>
      </c>
    </row>
    <row r="10" spans="1:12" x14ac:dyDescent="0.35">
      <c r="A10" s="14" t="s">
        <v>306</v>
      </c>
      <c r="B10" s="14" t="s">
        <v>0</v>
      </c>
      <c r="C10" s="14" t="s">
        <v>13</v>
      </c>
      <c r="D10" s="14" t="s">
        <v>1</v>
      </c>
      <c r="E10" s="28" t="s">
        <v>14</v>
      </c>
      <c r="F10" s="29" t="s">
        <v>285</v>
      </c>
      <c r="G10" s="29">
        <v>8410020</v>
      </c>
      <c r="H10" s="14" t="s">
        <v>5</v>
      </c>
      <c r="J10" t="e">
        <f>IF(#REF!&lt;&gt;"",1,0)</f>
        <v>#REF!</v>
      </c>
      <c r="K10">
        <f>IF(Table3[[#This Row],[Manufacturer]]&lt;&gt;"",1,0)</f>
        <v>1</v>
      </c>
      <c r="L10">
        <f>IF(Table3[[#This Row],[  Part Number]]&lt;&gt;"",1,0)</f>
        <v>1</v>
      </c>
    </row>
    <row r="11" spans="1:12" x14ac:dyDescent="0.35">
      <c r="A11" s="14" t="s">
        <v>306</v>
      </c>
      <c r="B11" s="14" t="s">
        <v>0</v>
      </c>
      <c r="C11" s="14" t="s">
        <v>13</v>
      </c>
      <c r="D11" s="14" t="s">
        <v>1</v>
      </c>
      <c r="E11" s="28" t="s">
        <v>15</v>
      </c>
      <c r="F11" s="29" t="s">
        <v>285</v>
      </c>
      <c r="G11" s="29">
        <v>10410020</v>
      </c>
      <c r="H11" s="14" t="s">
        <v>5</v>
      </c>
      <c r="J11" t="e">
        <f>IF(#REF!&lt;&gt;"",1,0)</f>
        <v>#REF!</v>
      </c>
      <c r="K11">
        <f>IF(Table3[[#This Row],[Manufacturer]]&lt;&gt;"",1,0)</f>
        <v>1</v>
      </c>
      <c r="L11">
        <f>IF(Table3[[#This Row],[  Part Number]]&lt;&gt;"",1,0)</f>
        <v>1</v>
      </c>
    </row>
    <row r="12" spans="1:12" x14ac:dyDescent="0.35">
      <c r="A12" s="14" t="s">
        <v>306</v>
      </c>
      <c r="B12" s="14" t="s">
        <v>0</v>
      </c>
      <c r="C12" s="14" t="s">
        <v>16</v>
      </c>
      <c r="D12" s="14" t="s">
        <v>1</v>
      </c>
      <c r="E12" s="28" t="s">
        <v>14</v>
      </c>
      <c r="F12" s="29" t="s">
        <v>285</v>
      </c>
      <c r="G12" s="29" t="s">
        <v>292</v>
      </c>
      <c r="H12" s="14" t="s">
        <v>5</v>
      </c>
      <c r="J12" t="e">
        <f>IF(#REF!&lt;&gt;"",1,0)</f>
        <v>#REF!</v>
      </c>
      <c r="K12">
        <f>IF(Table3[[#This Row],[Manufacturer]]&lt;&gt;"",1,0)</f>
        <v>1</v>
      </c>
      <c r="L12">
        <f>IF(Table3[[#This Row],[  Part Number]]&lt;&gt;"",1,0)</f>
        <v>1</v>
      </c>
    </row>
    <row r="13" spans="1:12" x14ac:dyDescent="0.35">
      <c r="A13" s="14" t="s">
        <v>306</v>
      </c>
      <c r="B13" s="14" t="s">
        <v>0</v>
      </c>
      <c r="C13" s="14" t="s">
        <v>16</v>
      </c>
      <c r="D13" s="14" t="s">
        <v>1</v>
      </c>
      <c r="E13" s="28" t="s">
        <v>15</v>
      </c>
      <c r="F13" s="29" t="s">
        <v>285</v>
      </c>
      <c r="G13" s="29" t="s">
        <v>293</v>
      </c>
      <c r="H13" s="14" t="s">
        <v>5</v>
      </c>
      <c r="J13" t="e">
        <f>IF(#REF!&lt;&gt;"",1,0)</f>
        <v>#REF!</v>
      </c>
      <c r="K13">
        <f>IF(Table3[[#This Row],[Manufacturer]]&lt;&gt;"",1,0)</f>
        <v>1</v>
      </c>
      <c r="L13">
        <f>IF(Table3[[#This Row],[  Part Number]]&lt;&gt;"",1,0)</f>
        <v>1</v>
      </c>
    </row>
    <row r="14" spans="1:12" x14ac:dyDescent="0.35">
      <c r="A14" s="14" t="s">
        <v>306</v>
      </c>
      <c r="B14" s="14" t="s">
        <v>0</v>
      </c>
      <c r="C14" s="14" t="s">
        <v>27</v>
      </c>
      <c r="D14" s="14" t="s">
        <v>1</v>
      </c>
      <c r="E14" s="28" t="s">
        <v>26</v>
      </c>
      <c r="F14" s="29" t="s">
        <v>285</v>
      </c>
      <c r="G14" s="29" t="s">
        <v>294</v>
      </c>
      <c r="H14" s="14" t="s">
        <v>5</v>
      </c>
      <c r="J14" t="e">
        <f>IF(#REF!&lt;&gt;"",1,0)</f>
        <v>#REF!</v>
      </c>
      <c r="K14">
        <f>IF(Table3[[#This Row],[Manufacturer]]&lt;&gt;"",1,0)</f>
        <v>1</v>
      </c>
      <c r="L14">
        <f>IF(Table3[[#This Row],[  Part Number]]&lt;&gt;"",1,0)</f>
        <v>1</v>
      </c>
    </row>
    <row r="15" spans="1:12" x14ac:dyDescent="0.35">
      <c r="A15" s="14" t="s">
        <v>306</v>
      </c>
      <c r="B15" s="14" t="s">
        <v>0</v>
      </c>
      <c r="C15" s="14" t="s">
        <v>27</v>
      </c>
      <c r="D15" s="14" t="s">
        <v>1</v>
      </c>
      <c r="E15" s="28" t="s">
        <v>18</v>
      </c>
      <c r="F15" s="29" t="s">
        <v>285</v>
      </c>
      <c r="G15" s="29" t="s">
        <v>295</v>
      </c>
      <c r="H15" s="14" t="s">
        <v>5</v>
      </c>
      <c r="J15" t="e">
        <f>IF(#REF!&lt;&gt;"",1,0)</f>
        <v>#REF!</v>
      </c>
      <c r="K15">
        <f>IF(Table3[[#This Row],[Manufacturer]]&lt;&gt;"",1,0)</f>
        <v>1</v>
      </c>
      <c r="L15">
        <f>IF(Table3[[#This Row],[  Part Number]]&lt;&gt;"",1,0)</f>
        <v>1</v>
      </c>
    </row>
    <row r="16" spans="1:12" x14ac:dyDescent="0.35">
      <c r="A16" s="14" t="s">
        <v>306</v>
      </c>
      <c r="B16" s="14" t="s">
        <v>0</v>
      </c>
      <c r="C16" s="14" t="s">
        <v>27</v>
      </c>
      <c r="D16" s="14" t="s">
        <v>1</v>
      </c>
      <c r="E16" s="28" t="s">
        <v>20</v>
      </c>
      <c r="F16" s="29" t="s">
        <v>285</v>
      </c>
      <c r="G16" s="29" t="s">
        <v>296</v>
      </c>
      <c r="H16" s="14" t="s">
        <v>5</v>
      </c>
      <c r="J16" t="e">
        <f>IF(#REF!&lt;&gt;"",1,0)</f>
        <v>#REF!</v>
      </c>
      <c r="K16">
        <f>IF(Table3[[#This Row],[Manufacturer]]&lt;&gt;"",1,0)</f>
        <v>1</v>
      </c>
      <c r="L16">
        <f>IF(Table3[[#This Row],[  Part Number]]&lt;&gt;"",1,0)</f>
        <v>1</v>
      </c>
    </row>
    <row r="17" spans="1:12" x14ac:dyDescent="0.35">
      <c r="A17" s="14" t="s">
        <v>306</v>
      </c>
      <c r="B17" s="14" t="s">
        <v>0</v>
      </c>
      <c r="C17" s="14" t="s">
        <v>27</v>
      </c>
      <c r="D17" s="14" t="s">
        <v>1</v>
      </c>
      <c r="E17" s="28" t="s">
        <v>21</v>
      </c>
      <c r="F17" s="29" t="s">
        <v>285</v>
      </c>
      <c r="G17" s="29" t="s">
        <v>297</v>
      </c>
      <c r="H17" s="14" t="s">
        <v>5</v>
      </c>
      <c r="J17" t="e">
        <f>IF(#REF!&lt;&gt;"",1,0)</f>
        <v>#REF!</v>
      </c>
      <c r="K17">
        <f>IF(Table3[[#This Row],[Manufacturer]]&lt;&gt;"",1,0)</f>
        <v>1</v>
      </c>
      <c r="L17">
        <f>IF(Table3[[#This Row],[  Part Number]]&lt;&gt;"",1,0)</f>
        <v>1</v>
      </c>
    </row>
    <row r="18" spans="1:12" x14ac:dyDescent="0.35">
      <c r="A18" s="14" t="s">
        <v>306</v>
      </c>
      <c r="B18" s="14" t="s">
        <v>29</v>
      </c>
      <c r="C18" s="14" t="s">
        <v>17</v>
      </c>
      <c r="D18" s="14" t="s">
        <v>1</v>
      </c>
      <c r="E18" s="28" t="s">
        <v>18</v>
      </c>
      <c r="F18" s="29" t="s">
        <v>285</v>
      </c>
      <c r="G18" s="29" t="s">
        <v>298</v>
      </c>
      <c r="H18" s="14" t="s">
        <v>19</v>
      </c>
      <c r="J18" t="e">
        <f>IF(#REF!&lt;&gt;"",1,0)</f>
        <v>#REF!</v>
      </c>
      <c r="K18">
        <f>IF(Table3[[#This Row],[Manufacturer]]&lt;&gt;"",1,0)</f>
        <v>1</v>
      </c>
      <c r="L18">
        <f>IF(Table3[[#This Row],[  Part Number]]&lt;&gt;"",1,0)</f>
        <v>1</v>
      </c>
    </row>
    <row r="19" spans="1:12" x14ac:dyDescent="0.35">
      <c r="A19" s="14" t="s">
        <v>306</v>
      </c>
      <c r="B19" s="14" t="s">
        <v>29</v>
      </c>
      <c r="C19" s="14" t="s">
        <v>17</v>
      </c>
      <c r="D19" s="14" t="s">
        <v>1</v>
      </c>
      <c r="E19" s="28" t="s">
        <v>20</v>
      </c>
      <c r="F19" s="29" t="s">
        <v>285</v>
      </c>
      <c r="G19" s="29" t="s">
        <v>299</v>
      </c>
      <c r="H19" s="14" t="s">
        <v>19</v>
      </c>
      <c r="J19" t="e">
        <f>IF(#REF!&lt;&gt;"",1,0)</f>
        <v>#REF!</v>
      </c>
      <c r="K19">
        <f>IF(Table3[[#This Row],[Manufacturer]]&lt;&gt;"",1,0)</f>
        <v>1</v>
      </c>
      <c r="L19">
        <f>IF(Table3[[#This Row],[  Part Number]]&lt;&gt;"",1,0)</f>
        <v>1</v>
      </c>
    </row>
    <row r="20" spans="1:12" x14ac:dyDescent="0.35">
      <c r="A20" s="14" t="s">
        <v>306</v>
      </c>
      <c r="B20" s="14" t="s">
        <v>29</v>
      </c>
      <c r="C20" s="14" t="s">
        <v>17</v>
      </c>
      <c r="D20" s="14" t="s">
        <v>1</v>
      </c>
      <c r="E20" s="28" t="s">
        <v>21</v>
      </c>
      <c r="F20" s="29" t="s">
        <v>285</v>
      </c>
      <c r="G20" s="29" t="s">
        <v>300</v>
      </c>
      <c r="H20" s="14" t="s">
        <v>19</v>
      </c>
      <c r="J20" t="e">
        <f>IF(#REF!&lt;&gt;"",1,0)</f>
        <v>#REF!</v>
      </c>
      <c r="K20">
        <f>IF(Table3[[#This Row],[Manufacturer]]&lt;&gt;"",1,0)</f>
        <v>1</v>
      </c>
      <c r="L20">
        <f>IF(Table3[[#This Row],[  Part Number]]&lt;&gt;"",1,0)</f>
        <v>1</v>
      </c>
    </row>
    <row r="21" spans="1:12" x14ac:dyDescent="0.35">
      <c r="A21" s="14" t="s">
        <v>306</v>
      </c>
      <c r="B21" s="14" t="s">
        <v>29</v>
      </c>
      <c r="C21" s="14" t="s">
        <v>17</v>
      </c>
      <c r="D21" s="14" t="s">
        <v>1</v>
      </c>
      <c r="E21" s="28" t="s">
        <v>11</v>
      </c>
      <c r="F21" s="29" t="s">
        <v>285</v>
      </c>
      <c r="G21" s="29" t="s">
        <v>301</v>
      </c>
      <c r="H21" s="14" t="s">
        <v>19</v>
      </c>
      <c r="J21" t="e">
        <f>IF(#REF!&lt;&gt;"",1,0)</f>
        <v>#REF!</v>
      </c>
      <c r="K21">
        <f>IF(Table3[[#This Row],[Manufacturer]]&lt;&gt;"",1,0)</f>
        <v>1</v>
      </c>
      <c r="L21">
        <f>IF(Table3[[#This Row],[  Part Number]]&lt;&gt;"",1,0)</f>
        <v>1</v>
      </c>
    </row>
    <row r="22" spans="1:12" x14ac:dyDescent="0.35">
      <c r="A22" s="14" t="s">
        <v>306</v>
      </c>
      <c r="B22" s="14" t="s">
        <v>29</v>
      </c>
      <c r="C22" s="14" t="s">
        <v>17</v>
      </c>
      <c r="D22" s="14" t="s">
        <v>1</v>
      </c>
      <c r="E22" s="28" t="s">
        <v>22</v>
      </c>
      <c r="F22" s="29" t="s">
        <v>285</v>
      </c>
      <c r="G22" s="29" t="s">
        <v>302</v>
      </c>
      <c r="H22" s="14" t="s">
        <v>19</v>
      </c>
      <c r="J22" t="e">
        <f>IF(#REF!&lt;&gt;"",1,0)</f>
        <v>#REF!</v>
      </c>
      <c r="K22">
        <f>IF(Table3[[#This Row],[Manufacturer]]&lt;&gt;"",1,0)</f>
        <v>1</v>
      </c>
      <c r="L22">
        <f>IF(Table3[[#This Row],[  Part Number]]&lt;&gt;"",1,0)</f>
        <v>1</v>
      </c>
    </row>
    <row r="23" spans="1:12" x14ac:dyDescent="0.35">
      <c r="A23" s="14" t="s">
        <v>306</v>
      </c>
      <c r="B23" s="14" t="s">
        <v>30</v>
      </c>
      <c r="C23" s="14" t="s">
        <v>23</v>
      </c>
      <c r="D23" s="14" t="s">
        <v>31</v>
      </c>
      <c r="E23" s="28" t="s">
        <v>24</v>
      </c>
      <c r="F23" s="29" t="s">
        <v>285</v>
      </c>
      <c r="G23" s="29" t="s">
        <v>303</v>
      </c>
      <c r="H23" s="14" t="s">
        <v>19</v>
      </c>
      <c r="J23" t="e">
        <f>IF(#REF!&lt;&gt;"",1,0)</f>
        <v>#REF!</v>
      </c>
      <c r="K23">
        <f>IF(Table3[[#This Row],[Manufacturer]]&lt;&gt;"",1,0)</f>
        <v>1</v>
      </c>
      <c r="L23">
        <f>IF(Table3[[#This Row],[  Part Number]]&lt;&gt;"",1,0)</f>
        <v>1</v>
      </c>
    </row>
    <row r="24" spans="1:12" x14ac:dyDescent="0.35">
      <c r="A24" s="14" t="s">
        <v>306</v>
      </c>
      <c r="B24" s="14" t="s">
        <v>30</v>
      </c>
      <c r="C24" s="14" t="s">
        <v>23</v>
      </c>
      <c r="D24" s="14" t="s">
        <v>31</v>
      </c>
      <c r="E24" s="28" t="s">
        <v>25</v>
      </c>
      <c r="F24" s="29" t="s">
        <v>285</v>
      </c>
      <c r="G24" s="29" t="s">
        <v>304</v>
      </c>
      <c r="H24" s="14" t="s">
        <v>19</v>
      </c>
      <c r="J24" t="e">
        <f>IF(#REF!&lt;&gt;"",1,0)</f>
        <v>#REF!</v>
      </c>
      <c r="K24">
        <f>IF(Table3[[#This Row],[Manufacturer]]&lt;&gt;"",1,0)</f>
        <v>1</v>
      </c>
      <c r="L24">
        <f>IF(Table3[[#This Row],[  Part Number]]&lt;&gt;"",1,0)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CATEGORY 1-FIXTURES</vt:lpstr>
      <vt:lpstr>CATEGORY 2-REPAIR PARTS</vt:lpstr>
      <vt:lpstr>CATEGORY 3-CULVERTS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Leslie (DES)</dc:creator>
  <cp:lastModifiedBy>Bacon, Jaime (DES)</cp:lastModifiedBy>
  <dcterms:created xsi:type="dcterms:W3CDTF">2018-04-04T17:03:56Z</dcterms:created>
  <dcterms:modified xsi:type="dcterms:W3CDTF">2024-10-28T15:38:42Z</dcterms:modified>
</cp:coreProperties>
</file>