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es.wa.lcl\doc\CPRM\_Statewide Contracts\2023\28523 - Forklifts\6-PrtlPge\CrtDoc\"/>
    </mc:Choice>
  </mc:AlternateContent>
  <xr:revisionPtr revIDLastSave="0" documentId="8_{3310FB38-37BA-4F18-932E-0B5F180AC427}" xr6:coauthVersionLast="47" xr6:coauthVersionMax="47" xr10:uidLastSave="{00000000-0000-0000-0000-000000000000}"/>
  <bookViews>
    <workbookView xWindow="-120" yWindow="-120" windowWidth="29040" windowHeight="15720" xr2:uid="{3C7B07D5-9A4B-4A31-9C26-D327C00D336A}"/>
  </bookViews>
  <sheets>
    <sheet name="Models and Services" sheetId="2" r:id="rId1"/>
    <sheet name="Optional Upgrades" sheetId="1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2" l="1"/>
  <c r="E6" i="2"/>
  <c r="E16" i="2"/>
  <c r="F16" i="2"/>
  <c r="D6" i="2"/>
  <c r="C6" i="2"/>
  <c r="B6" i="2"/>
  <c r="B9" i="12"/>
  <c r="D16" i="2"/>
  <c r="B16" i="2"/>
  <c r="C9" i="2"/>
</calcChain>
</file>

<file path=xl/sharedStrings.xml><?xml version="1.0" encoding="utf-8"?>
<sst xmlns="http://schemas.openxmlformats.org/spreadsheetml/2006/main" count="101" uniqueCount="52">
  <si>
    <t>Category</t>
  </si>
  <si>
    <t>Electric Motor Narrow Aisle Forklift</t>
  </si>
  <si>
    <t>Electric Motor Narrow Aisle Walkie Forklift</t>
  </si>
  <si>
    <t>Electric Motor Hand Forklift</t>
  </si>
  <si>
    <t>Forklift:</t>
  </si>
  <si>
    <t>Vehicle Make/Model:</t>
  </si>
  <si>
    <t>Engine/Transmission</t>
  </si>
  <si>
    <t>Bid Price with Standard Options:</t>
  </si>
  <si>
    <t>Delivery and Warranty:</t>
  </si>
  <si>
    <t>Per Mile Delivery Charge:</t>
  </si>
  <si>
    <t>Preventative Maintenance Program: Per Occurrence Rate, Excluding Parts</t>
  </si>
  <si>
    <t>Unscheduled Repair, Time and Materials: Hourly Rate, Excluding Parts</t>
  </si>
  <si>
    <t>Additional Items:</t>
  </si>
  <si>
    <t>Cancellation Cost: Flat Rate, $</t>
  </si>
  <si>
    <t>Replacement Parts: % Discount off List Price</t>
  </si>
  <si>
    <t>Upgrade Option:</t>
  </si>
  <si>
    <t>Full Taper and Polish Forks</t>
  </si>
  <si>
    <t>Fast Charger</t>
  </si>
  <si>
    <t>Full Steel Cab with Removable Doors</t>
  </si>
  <si>
    <t>Heating and Air Conditioning</t>
  </si>
  <si>
    <t>Fork Positioner Function</t>
  </si>
  <si>
    <t>Rotator Attachment</t>
  </si>
  <si>
    <t>Clamp Attachment</t>
  </si>
  <si>
    <t>Solid Pneumatic Tires</t>
  </si>
  <si>
    <t>Three Stage Mast</t>
  </si>
  <si>
    <t>Electric Motor Riding Forklift</t>
  </si>
  <si>
    <t>Extended Warranty : 36 Months/6000 Hours</t>
  </si>
  <si>
    <t>Extended Warranty : 48 Months/8000 Hours</t>
  </si>
  <si>
    <t>Extended Warranty : 60 Months/10000 Hours</t>
  </si>
  <si>
    <t>Full Maintenance Program Available at Flat Monthly Rate Yes/No</t>
  </si>
  <si>
    <t>Raymond 7300-R35TT; 91/204</t>
  </si>
  <si>
    <t>YES</t>
  </si>
  <si>
    <t>Raymond Edge Motorized Pallet Jack</t>
  </si>
  <si>
    <t>Raymond Edge Stacker</t>
  </si>
  <si>
    <t>SMs through year three included in pricing</t>
  </si>
  <si>
    <t>N/A</t>
  </si>
  <si>
    <t>Upgrade to 4,500 lb Capacity and 27'6" reach height for $5,585.60</t>
  </si>
  <si>
    <t>Raymond 4750-C30TT; 83.1/189</t>
  </si>
  <si>
    <t>Raymond 7500-R35TT; 99/217</t>
  </si>
  <si>
    <t>Raymond 7300</t>
  </si>
  <si>
    <t>Raymond 7500</t>
  </si>
  <si>
    <t>Raymond 4750</t>
  </si>
  <si>
    <t>Included</t>
  </si>
  <si>
    <t>Upgrade to 4,500 lb capacity and 27'6" lift height for $7,532.40;
Additional upgrade to 37' lift height and increased performance for $7,952</t>
  </si>
  <si>
    <t>Raymond Edge Pallet Jack</t>
  </si>
  <si>
    <t>36Ah Battery for $250</t>
  </si>
  <si>
    <t>36v/765Ah</t>
  </si>
  <si>
    <t>36v/625Ah</t>
  </si>
  <si>
    <t>36v/1000 Ah</t>
  </si>
  <si>
    <t>24v/Lithium-Ion 60 Ah</t>
  </si>
  <si>
    <t>24v/Lithium-Ion 20 Ah</t>
  </si>
  <si>
    <t>Bidder Name: Raymond Handling Concepts Corporation dba Raymond West Intralogistics Solutions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</si>
</sst>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_([$$-409]* #,##0.00_);_([$$-409]* \(#,##0.00\);_([$$-409]* &quot;-&quot;??_);_(@_)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wrapText="1"/>
    </xf>
    <xf numFmtId="0" fontId="0" fillId="2" borderId="1" xfId="0" applyFill="1" applyBorder="1" applyAlignment="1">
      <alignment wrapText="1"/>
    </xf>
    <xf numFmtId="0" fontId="0" fillId="3" borderId="2" xfId="0" applyFill="1" applyBorder="1" applyAlignment="1">
      <alignment wrapText="1"/>
    </xf>
    <xf numFmtId="0" fontId="0" fillId="3" borderId="2" xfId="0" applyFill="1" applyBorder="1"/>
    <xf numFmtId="0" fontId="0" fillId="3" borderId="3" xfId="0" applyFill="1" applyBorder="1" applyAlignment="1">
      <alignment wrapText="1"/>
    </xf>
    <xf numFmtId="0" fontId="0" fillId="3" borderId="3" xfId="0" applyFill="1" applyBorder="1"/>
    <xf numFmtId="0" fontId="0" fillId="2" borderId="2" xfId="0" applyFill="1" applyBorder="1" applyAlignment="1">
      <alignment wrapText="1"/>
    </xf>
    <xf numFmtId="0" fontId="0" fillId="2" borderId="3" xfId="0" applyFill="1" applyBorder="1"/>
    <xf numFmtId="164" fontId="0" fillId="3" borderId="2" xfId="0" applyNumberFormat="1" applyFill="1" applyBorder="1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4" fontId="0" fillId="3" borderId="2" xfId="0" applyNumberFormat="1" applyFill="1" applyBorder="1" applyAlignment="1">
      <alignment horizontal="left"/>
    </xf>
    <xf numFmtId="44" fontId="0" fillId="3" borderId="2" xfId="0" applyNumberFormat="1" applyFill="1" applyBorder="1"/>
    <xf numFmtId="44" fontId="0" fillId="3" borderId="2" xfId="0" applyNumberFormat="1" applyFill="1" applyBorder="1" applyAlignment="1">
      <alignment wrapText="1"/>
    </xf>
    <xf numFmtId="44" fontId="0" fillId="3" borderId="3" xfId="0" applyNumberFormat="1" applyFill="1" applyBorder="1" applyAlignment="1">
      <alignment wrapText="1"/>
    </xf>
    <xf numFmtId="10" fontId="0" fillId="3" borderId="2" xfId="0" applyNumberFormat="1" applyFill="1" applyBorder="1" applyAlignment="1">
      <alignment wrapText="1"/>
    </xf>
    <xf numFmtId="8" fontId="0" fillId="2" borderId="2" xfId="0" applyNumberFormat="1" applyFill="1" applyBorder="1" applyAlignment="1">
      <alignment wrapText="1"/>
    </xf>
    <xf numFmtId="44" fontId="0" fillId="3" borderId="2" xfId="0" applyNumberFormat="1" applyFill="1" applyBorder="1" applyAlignment="1">
      <alignment horizontal="right"/>
    </xf>
    <xf numFmtId="44" fontId="0" fillId="3" borderId="2" xfId="0" applyNumberFormat="1" applyFill="1" applyBorder="1" applyAlignment="1">
      <alignment horizontal="right" wrapText="1"/>
    </xf>
    <xf numFmtId="0" fontId="0" fillId="3" borderId="2" xfId="0" applyFill="1" applyBorder="1" applyAlignment="1">
      <alignment horizontal="right"/>
    </xf>
    <xf numFmtId="0" fontId="0" fillId="3" borderId="2" xfId="0" applyFill="1" applyBorder="1" applyAlignment="1">
      <alignment horizontal="right" wrapText="1"/>
    </xf>
    <xf numFmtId="6" fontId="0" fillId="3" borderId="2" xfId="0" applyNumberFormat="1" applyFill="1" applyBorder="1" applyAlignment="1">
      <alignment horizontal="right" wrapText="1"/>
    </xf>
    <xf numFmtId="0" fontId="1" fillId="3" borderId="2" xfId="0" applyFont="1" applyFill="1" applyBorder="1" applyAlignment="1">
      <alignment horizontal="right" wrapText="1"/>
    </xf>
    <xf numFmtId="0" fontId="0" fillId="4" borderId="2" xfId="0" applyFill="1" applyBorder="1" applyAlignment="1">
      <alignment horizontal="right" wrapText="1"/>
    </xf>
    <xf numFmtId="0" fontId="0" fillId="3" borderId="2" xfId="0" applyFill="1" applyBorder="1" applyAlignment="1">
      <alignment horizontal="center" wrapText="1"/>
    </xf>
    <xf numFmtId="0" fontId="0" fillId="2" borderId="2" xfId="0" applyFill="1" applyBorder="1" applyAlignment="1">
      <alignment horizontal="right" wrapText="1"/>
    </xf>
    <xf numFmtId="0" fontId="0" fillId="2" borderId="8" xfId="0" applyFill="1" applyBorder="1" applyAlignment="1">
      <alignment wrapText="1"/>
    </xf>
    <xf numFmtId="0" fontId="0" fillId="2" borderId="4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6" xfId="0" applyFill="1" applyBorder="1" applyAlignment="1">
      <alignment horizontal="left" wrapText="1"/>
    </xf>
    <xf numFmtId="0" fontId="0" fillId="2" borderId="7" xfId="0" applyFill="1" applyBorder="1" applyAlignment="1">
      <alignment horizontal="left" wrapText="1"/>
    </xf>
    <xf numFmtId="0" fontId="2" fillId="5" borderId="9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2" fillId="5" borderId="1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2C8D8-1B1F-485E-8189-0D111C6BAEC9}">
  <sheetPr>
    <tabColor theme="5" tint="-0.249977111117893"/>
  </sheetPr>
  <dimension ref="A1:G22"/>
  <sheetViews>
    <sheetView tabSelected="1" zoomScaleNormal="100" workbookViewId="0">
      <selection sqref="A1:F1"/>
    </sheetView>
  </sheetViews>
  <sheetFormatPr defaultRowHeight="15" x14ac:dyDescent="0.25"/>
  <cols>
    <col min="1" max="1" width="59.5703125" bestFit="1" customWidth="1"/>
    <col min="2" max="2" width="16.140625" customWidth="1"/>
    <col min="3" max="4" width="19.42578125" style="1" customWidth="1"/>
    <col min="5" max="5" width="20.5703125" style="1" customWidth="1"/>
    <col min="6" max="6" width="21.7109375" style="1" customWidth="1"/>
    <col min="7" max="7" width="20.7109375" style="1" customWidth="1"/>
  </cols>
  <sheetData>
    <row r="1" spans="1:7" ht="24.75" thickTop="1" thickBot="1" x14ac:dyDescent="0.4">
      <c r="A1" s="34" t="s">
        <v>51</v>
      </c>
      <c r="B1" s="35"/>
      <c r="C1" s="35"/>
      <c r="D1" s="35"/>
      <c r="E1" s="35"/>
      <c r="F1" s="36"/>
    </row>
    <row r="2" spans="1:7" s="1" customFormat="1" ht="48.75" customHeight="1" thickTop="1" thickBot="1" x14ac:dyDescent="0.3">
      <c r="A2" s="27" t="s">
        <v>0</v>
      </c>
      <c r="B2" s="27" t="s">
        <v>25</v>
      </c>
      <c r="C2" s="27" t="s">
        <v>1</v>
      </c>
      <c r="D2" s="27" t="s">
        <v>1</v>
      </c>
      <c r="E2" s="27" t="s">
        <v>2</v>
      </c>
      <c r="F2" s="27" t="s">
        <v>3</v>
      </c>
    </row>
    <row r="3" spans="1:7" x14ac:dyDescent="0.25">
      <c r="A3" s="28" t="s">
        <v>4</v>
      </c>
      <c r="B3" s="29"/>
      <c r="C3" s="29"/>
      <c r="D3" s="29"/>
      <c r="E3" s="29"/>
      <c r="F3" s="29"/>
    </row>
    <row r="4" spans="1:7" ht="30" x14ac:dyDescent="0.25">
      <c r="A4" s="6" t="s">
        <v>5</v>
      </c>
      <c r="B4" s="5" t="s">
        <v>37</v>
      </c>
      <c r="C4" s="3" t="s">
        <v>30</v>
      </c>
      <c r="D4" s="3" t="s">
        <v>38</v>
      </c>
      <c r="E4" s="3" t="s">
        <v>33</v>
      </c>
      <c r="F4" s="3" t="s">
        <v>32</v>
      </c>
    </row>
    <row r="5" spans="1:7" ht="30" x14ac:dyDescent="0.25">
      <c r="A5" s="4" t="s">
        <v>6</v>
      </c>
      <c r="B5" s="20" t="s">
        <v>46</v>
      </c>
      <c r="C5" s="21" t="s">
        <v>47</v>
      </c>
      <c r="D5" s="21" t="s">
        <v>48</v>
      </c>
      <c r="E5" s="21" t="s">
        <v>49</v>
      </c>
      <c r="F5" s="21" t="s">
        <v>50</v>
      </c>
    </row>
    <row r="6" spans="1:7" s="11" customFormat="1" x14ac:dyDescent="0.25">
      <c r="A6" s="12" t="s">
        <v>7</v>
      </c>
      <c r="B6" s="12">
        <f>(44204.8*1.0135)+(B13*8)+1000</f>
        <v>46953.564800000007</v>
      </c>
      <c r="C6" s="9">
        <f>(51363.2*1.0135)+(C13*8)+1000</f>
        <v>54208.603199999998</v>
      </c>
      <c r="D6" s="9">
        <f>(53443.2*1.0135)+(144*8)+1000</f>
        <v>56316.683199999999</v>
      </c>
      <c r="E6" s="9">
        <f>((5942+1600+500)*1.0135)+(144*8)+1000</f>
        <v>10302.567000000001</v>
      </c>
      <c r="F6" s="9">
        <f>((2191+650+500)*1.0135)+(102*8)+800</f>
        <v>5002.1035000000002</v>
      </c>
      <c r="G6" s="10"/>
    </row>
    <row r="7" spans="1:7" x14ac:dyDescent="0.25">
      <c r="A7" s="30" t="s">
        <v>8</v>
      </c>
      <c r="B7" s="31"/>
      <c r="C7" s="31"/>
      <c r="D7" s="31"/>
      <c r="E7" s="31"/>
      <c r="F7" s="31"/>
    </row>
    <row r="8" spans="1:7" x14ac:dyDescent="0.25">
      <c r="A8" s="4" t="s">
        <v>9</v>
      </c>
      <c r="B8" s="13">
        <v>3.1</v>
      </c>
      <c r="C8" s="14">
        <v>3.1</v>
      </c>
      <c r="D8" s="14">
        <v>3.1</v>
      </c>
      <c r="E8" s="14">
        <v>3.1</v>
      </c>
      <c r="F8" s="14">
        <v>3.1</v>
      </c>
    </row>
    <row r="9" spans="1:7" x14ac:dyDescent="0.25">
      <c r="A9" s="4" t="s">
        <v>26</v>
      </c>
      <c r="B9" s="13">
        <v>576</v>
      </c>
      <c r="C9" s="14">
        <f>C13*4</f>
        <v>576</v>
      </c>
      <c r="D9" s="14">
        <v>576</v>
      </c>
      <c r="E9" s="14">
        <v>576</v>
      </c>
      <c r="F9" s="14">
        <v>408</v>
      </c>
    </row>
    <row r="10" spans="1:7" x14ac:dyDescent="0.25">
      <c r="A10" s="4" t="s">
        <v>27</v>
      </c>
      <c r="B10" s="18" t="s">
        <v>35</v>
      </c>
      <c r="C10" s="19" t="s">
        <v>35</v>
      </c>
      <c r="D10" s="19" t="s">
        <v>35</v>
      </c>
      <c r="E10" s="19" t="s">
        <v>35</v>
      </c>
      <c r="F10" s="19" t="s">
        <v>35</v>
      </c>
    </row>
    <row r="11" spans="1:7" x14ac:dyDescent="0.25">
      <c r="A11" s="4" t="s">
        <v>28</v>
      </c>
      <c r="B11" s="18" t="s">
        <v>35</v>
      </c>
      <c r="C11" s="19" t="s">
        <v>35</v>
      </c>
      <c r="D11" s="19" t="s">
        <v>35</v>
      </c>
      <c r="E11" s="19" t="s">
        <v>35</v>
      </c>
      <c r="F11" s="19" t="s">
        <v>35</v>
      </c>
    </row>
    <row r="12" spans="1:7" x14ac:dyDescent="0.25">
      <c r="A12" s="30">
        <v>1</v>
      </c>
      <c r="B12" s="31"/>
      <c r="C12" s="31"/>
      <c r="D12" s="31"/>
      <c r="E12" s="31"/>
      <c r="F12" s="31"/>
    </row>
    <row r="13" spans="1:7" ht="30" x14ac:dyDescent="0.25">
      <c r="A13" s="3" t="s">
        <v>10</v>
      </c>
      <c r="B13" s="14">
        <v>144</v>
      </c>
      <c r="C13" s="14">
        <v>144</v>
      </c>
      <c r="D13" s="14">
        <v>144</v>
      </c>
      <c r="E13" s="14">
        <v>144</v>
      </c>
      <c r="F13" s="14">
        <v>102</v>
      </c>
    </row>
    <row r="14" spans="1:7" ht="30" x14ac:dyDescent="0.25">
      <c r="A14" s="3" t="s">
        <v>11</v>
      </c>
      <c r="B14" s="14">
        <v>180</v>
      </c>
      <c r="C14" s="14">
        <v>180</v>
      </c>
      <c r="D14" s="14">
        <v>180</v>
      </c>
      <c r="E14" s="14">
        <v>180</v>
      </c>
      <c r="F14" s="14">
        <v>180</v>
      </c>
    </row>
    <row r="15" spans="1:7" x14ac:dyDescent="0.25">
      <c r="A15" s="32" t="s">
        <v>12</v>
      </c>
      <c r="B15" s="33"/>
      <c r="C15" s="33"/>
      <c r="D15" s="33"/>
      <c r="E15" s="33"/>
      <c r="F15" s="33"/>
    </row>
    <row r="16" spans="1:7" x14ac:dyDescent="0.25">
      <c r="A16" s="5" t="s">
        <v>13</v>
      </c>
      <c r="B16" s="15">
        <f>44204.8*0.4</f>
        <v>17681.920000000002</v>
      </c>
      <c r="C16" s="14">
        <v>20545.28</v>
      </c>
      <c r="D16" s="14">
        <f>53443.2*0.4</f>
        <v>21377.279999999999</v>
      </c>
      <c r="E16" s="14">
        <f>((5942+1600+500)*1.0135)*0.4</f>
        <v>3260.2268000000004</v>
      </c>
      <c r="F16" s="14">
        <f>((2191+650+500)*1.0135)*0.4</f>
        <v>1354.4414000000002</v>
      </c>
    </row>
    <row r="17" spans="1:6" x14ac:dyDescent="0.25">
      <c r="A17" s="3" t="s">
        <v>14</v>
      </c>
      <c r="B17" s="16">
        <v>0</v>
      </c>
      <c r="C17" s="16">
        <v>0</v>
      </c>
      <c r="D17" s="16">
        <v>0</v>
      </c>
      <c r="E17" s="16">
        <v>0</v>
      </c>
      <c r="F17" s="16">
        <v>0</v>
      </c>
    </row>
    <row r="18" spans="1:6" x14ac:dyDescent="0.25">
      <c r="A18" s="4" t="s">
        <v>29</v>
      </c>
      <c r="B18" s="18" t="s">
        <v>31</v>
      </c>
      <c r="C18" s="18" t="s">
        <v>31</v>
      </c>
      <c r="D18" s="19" t="s">
        <v>31</v>
      </c>
      <c r="E18" s="18" t="s">
        <v>31</v>
      </c>
      <c r="F18" s="18" t="s">
        <v>31</v>
      </c>
    </row>
    <row r="22" spans="1:6" x14ac:dyDescent="0.25">
      <c r="A22" t="s">
        <v>34</v>
      </c>
    </row>
  </sheetData>
  <sheetProtection insertColumns="0"/>
  <protectedRanges>
    <protectedRange sqref="A1" name="Range5"/>
    <protectedRange sqref="B18:F18 B13:F14" name="Range3"/>
    <protectedRange sqref="B4:F6" name="Range1"/>
    <protectedRange sqref="B8:F11" name="Range2"/>
    <protectedRange sqref="B16:F17" name="Range4"/>
  </protectedRanges>
  <mergeCells count="5">
    <mergeCell ref="A3:F3"/>
    <mergeCell ref="A7:F7"/>
    <mergeCell ref="A12:F12"/>
    <mergeCell ref="A15:F15"/>
    <mergeCell ref="A1:F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80FC7-84F8-4D65-9A13-136127E45FF9}">
  <sheetPr>
    <tabColor theme="7" tint="-0.249977111117893"/>
  </sheetPr>
  <dimension ref="A1:F13"/>
  <sheetViews>
    <sheetView workbookViewId="0">
      <selection activeCell="D18" sqref="D18"/>
    </sheetView>
  </sheetViews>
  <sheetFormatPr defaultRowHeight="15" x14ac:dyDescent="0.25"/>
  <cols>
    <col min="1" max="1" width="48" customWidth="1"/>
    <col min="2" max="2" width="16.140625" customWidth="1"/>
    <col min="3" max="4" width="21.140625" customWidth="1"/>
    <col min="5" max="5" width="22.5703125" customWidth="1"/>
    <col min="6" max="6" width="21.7109375" customWidth="1"/>
  </cols>
  <sheetData>
    <row r="1" spans="1:6" ht="24.75" thickTop="1" thickBot="1" x14ac:dyDescent="0.4">
      <c r="A1" s="34" t="s">
        <v>51</v>
      </c>
      <c r="B1" s="35"/>
      <c r="C1" s="35"/>
      <c r="D1" s="35"/>
      <c r="E1" s="35"/>
      <c r="F1" s="36"/>
    </row>
    <row r="2" spans="1:6" ht="31.5" thickTop="1" thickBot="1" x14ac:dyDescent="0.3">
      <c r="A2" s="2" t="s">
        <v>0</v>
      </c>
      <c r="B2" s="2" t="s">
        <v>25</v>
      </c>
      <c r="C2" s="2" t="s">
        <v>1</v>
      </c>
      <c r="D2" s="2" t="s">
        <v>1</v>
      </c>
      <c r="E2" s="2" t="s">
        <v>2</v>
      </c>
      <c r="F2" s="2" t="s">
        <v>3</v>
      </c>
    </row>
    <row r="3" spans="1:6" ht="30" x14ac:dyDescent="0.25">
      <c r="A3" s="6" t="s">
        <v>5</v>
      </c>
      <c r="B3" s="25" t="s">
        <v>41</v>
      </c>
      <c r="C3" s="25" t="s">
        <v>39</v>
      </c>
      <c r="D3" s="25" t="s">
        <v>40</v>
      </c>
      <c r="E3" s="25" t="s">
        <v>33</v>
      </c>
      <c r="F3" s="25" t="s">
        <v>44</v>
      </c>
    </row>
    <row r="4" spans="1:6" ht="120" x14ac:dyDescent="0.25">
      <c r="A4" s="8" t="s">
        <v>15</v>
      </c>
      <c r="B4" s="26" t="s">
        <v>35</v>
      </c>
      <c r="C4" s="17" t="s">
        <v>36</v>
      </c>
      <c r="D4" s="7" t="s">
        <v>43</v>
      </c>
      <c r="E4" s="26" t="s">
        <v>35</v>
      </c>
      <c r="F4" s="26" t="s">
        <v>45</v>
      </c>
    </row>
    <row r="5" spans="1:6" x14ac:dyDescent="0.25">
      <c r="A5" s="4" t="s">
        <v>16</v>
      </c>
      <c r="B5" s="21" t="s">
        <v>35</v>
      </c>
      <c r="C5" s="21" t="s">
        <v>35</v>
      </c>
      <c r="D5" s="21" t="s">
        <v>35</v>
      </c>
      <c r="E5" s="21" t="s">
        <v>35</v>
      </c>
      <c r="F5" s="21" t="s">
        <v>35</v>
      </c>
    </row>
    <row r="6" spans="1:6" x14ac:dyDescent="0.25">
      <c r="A6" s="4" t="s">
        <v>17</v>
      </c>
      <c r="B6" s="21">
        <v>1800</v>
      </c>
      <c r="C6" s="22">
        <v>960</v>
      </c>
      <c r="D6" s="22">
        <v>1800</v>
      </c>
      <c r="E6" s="21" t="s">
        <v>35</v>
      </c>
      <c r="F6" s="21" t="s">
        <v>35</v>
      </c>
    </row>
    <row r="7" spans="1:6" x14ac:dyDescent="0.25">
      <c r="A7" s="4" t="s">
        <v>18</v>
      </c>
      <c r="B7" s="23" t="s">
        <v>35</v>
      </c>
      <c r="C7" s="24"/>
      <c r="D7" s="24"/>
      <c r="E7" s="24"/>
      <c r="F7" s="24"/>
    </row>
    <row r="8" spans="1:6" x14ac:dyDescent="0.25">
      <c r="A8" s="4" t="s">
        <v>19</v>
      </c>
      <c r="B8" s="21" t="s">
        <v>35</v>
      </c>
      <c r="C8" s="24"/>
      <c r="D8" s="24"/>
      <c r="E8" s="24"/>
      <c r="F8" s="24"/>
    </row>
    <row r="9" spans="1:6" x14ac:dyDescent="0.25">
      <c r="A9" s="4" t="s">
        <v>20</v>
      </c>
      <c r="B9" s="21">
        <f>45769.6-44204.8</f>
        <v>1564.7999999999956</v>
      </c>
      <c r="C9" s="21" t="s">
        <v>35</v>
      </c>
      <c r="D9" s="21" t="s">
        <v>35</v>
      </c>
      <c r="E9" s="21" t="s">
        <v>35</v>
      </c>
      <c r="F9" s="21" t="s">
        <v>35</v>
      </c>
    </row>
    <row r="10" spans="1:6" x14ac:dyDescent="0.25">
      <c r="A10" s="4" t="s">
        <v>21</v>
      </c>
      <c r="B10" s="21" t="s">
        <v>35</v>
      </c>
      <c r="C10" s="21" t="s">
        <v>35</v>
      </c>
      <c r="D10" s="21" t="s">
        <v>35</v>
      </c>
      <c r="E10" s="21" t="s">
        <v>35</v>
      </c>
      <c r="F10" s="21" t="s">
        <v>35</v>
      </c>
    </row>
    <row r="11" spans="1:6" x14ac:dyDescent="0.25">
      <c r="A11" s="4" t="s">
        <v>22</v>
      </c>
      <c r="B11" s="21" t="s">
        <v>35</v>
      </c>
      <c r="C11" s="21" t="s">
        <v>35</v>
      </c>
      <c r="D11" s="21" t="s">
        <v>35</v>
      </c>
      <c r="E11" s="21" t="s">
        <v>35</v>
      </c>
      <c r="F11" s="21" t="s">
        <v>35</v>
      </c>
    </row>
    <row r="12" spans="1:6" x14ac:dyDescent="0.25">
      <c r="A12" s="4" t="s">
        <v>23</v>
      </c>
      <c r="B12" s="21" t="s">
        <v>35</v>
      </c>
      <c r="C12" s="24"/>
      <c r="D12" s="24"/>
      <c r="E12" s="24"/>
      <c r="F12" s="24"/>
    </row>
    <row r="13" spans="1:6" x14ac:dyDescent="0.25">
      <c r="A13" s="3" t="s">
        <v>24</v>
      </c>
      <c r="B13" s="21" t="s">
        <v>42</v>
      </c>
      <c r="C13" s="24"/>
      <c r="D13" s="24"/>
      <c r="E13" s="24"/>
      <c r="F13" s="24"/>
    </row>
  </sheetData>
  <sheetProtection insertColumns="0"/>
  <protectedRanges>
    <protectedRange sqref="A1" name="Range5_1"/>
  </protectedRanges>
  <mergeCells count="1">
    <mergeCell ref="A1:F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orkliftSiteSurvey xmlns="1b069d3d-562a-43cd-bebc-acf2e3ad72b7" xsi:nil="true"/>
    <TaxCatchAll xmlns="16f54102-b922-41ef-9954-11cefa6b1280" xsi:nil="true"/>
    <lcf76f155ced4ddcb4097134ff3c332f xmlns="1b069d3d-562a-43cd-bebc-acf2e3ad72b7">
      <Terms xmlns="http://schemas.microsoft.com/office/infopath/2007/PartnerControls"/>
    </lcf76f155ced4ddcb4097134ff3c332f>
    <_Flow_SignoffStatus xmlns="1b069d3d-562a-43cd-bebc-acf2e3ad72b7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1397D9C48A1A4196532BB61663FBD1" ma:contentTypeVersion="23" ma:contentTypeDescription="Create a new document." ma:contentTypeScope="" ma:versionID="8f86fd269fca4bd6ddd0bd6cd8f46c50">
  <xsd:schema xmlns:xsd="http://www.w3.org/2001/XMLSchema" xmlns:xs="http://www.w3.org/2001/XMLSchema" xmlns:p="http://schemas.microsoft.com/office/2006/metadata/properties" xmlns:ns1="http://schemas.microsoft.com/sharepoint/v3" xmlns:ns2="16f54102-b922-41ef-9954-11cefa6b1280" xmlns:ns3="1b069d3d-562a-43cd-bebc-acf2e3ad72b7" targetNamespace="http://schemas.microsoft.com/office/2006/metadata/properties" ma:root="true" ma:fieldsID="bab9610a25b0253a52fcca09075b1b32" ns1:_="" ns2:_="" ns3:_="">
    <xsd:import namespace="http://schemas.microsoft.com/sharepoint/v3"/>
    <xsd:import namespace="16f54102-b922-41ef-9954-11cefa6b1280"/>
    <xsd:import namespace="1b069d3d-562a-43cd-bebc-acf2e3ad72b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GenerationTime" minOccurs="0"/>
                <xsd:element ref="ns3:MediaServiceEventHashCode" minOccurs="0"/>
                <xsd:element ref="ns1:_ip_UnifiedCompliancePolicyProperties" minOccurs="0"/>
                <xsd:element ref="ns1:_ip_UnifiedCompliancePolicyUIAction" minOccurs="0"/>
                <xsd:element ref="ns3:_Flow_SignoffStatu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SearchProperties" minOccurs="0"/>
                <xsd:element ref="ns3:MediaServiceObjectDetectorVersions" minOccurs="0"/>
                <xsd:element ref="ns3:ForkliftSiteSurvey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f54102-b922-41ef-9954-11cefa6b12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bc08c796-6526-4b01-9dad-24235b3e0098}" ma:internalName="TaxCatchAll" ma:showField="CatchAllData" ma:web="16f54102-b922-41ef-9954-11cefa6b12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69d3d-562a-43cd-bebc-acf2e3ad72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22" nillable="true" ma:displayName="Sign-off status" ma:internalName="Sign_x002d_off_x0020_status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9c7b3557-a4b5-4908-a711-c17692d9805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ForkliftSiteSurvey" ma:index="29" nillable="true" ma:displayName="Forklift Site Survey" ma:format="Dropdown" ma:internalName="ForkliftSiteSurvey">
      <xsd:simpleType>
        <xsd:restriction base="dms:Text">
          <xsd:maxLength value="255"/>
        </xsd:restriction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21FF254-DF08-4EDB-8A76-93D5AB676088}">
  <ds:schemaRefs>
    <ds:schemaRef ds:uri="http://schemas.microsoft.com/office/2006/metadata/properties"/>
    <ds:schemaRef ds:uri="http://schemas.microsoft.com/office/infopath/2007/PartnerControls"/>
    <ds:schemaRef ds:uri="1b069d3d-562a-43cd-bebc-acf2e3ad72b7"/>
    <ds:schemaRef ds:uri="16f54102-b922-41ef-9954-11cefa6b1280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5B00866A-E27B-4C81-AE8D-7808E1DC31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6f54102-b922-41ef-9954-11cefa6b1280"/>
    <ds:schemaRef ds:uri="1b069d3d-562a-43cd-bebc-acf2e3ad72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6897AB7-DF63-4E2B-9DEF-1BAD75810B1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Models and Services</vt:lpstr>
      <vt:lpstr>Optional Upgrades</vt:lpstr>
    </vt:vector>
  </TitlesOfParts>
  <Manager/>
  <Company>Department of Enterprise Services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 Brayere, Alec (DES)</dc:creator>
  <cp:keywords/>
  <dc:description/>
  <cp:lastModifiedBy>La Brayere, Alec (DES)</cp:lastModifiedBy>
  <cp:revision/>
  <cp:lastPrinted>2025-03-11T05:42:11Z</cp:lastPrinted>
  <dcterms:created xsi:type="dcterms:W3CDTF">2024-06-05T22:16:50Z</dcterms:created>
  <dcterms:modified xsi:type="dcterms:W3CDTF">2025-09-10T19:04:38Z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0x010100191397D9C48A1A4196532BB61663FBD1</vt:lpwstr>
  </property>
</Properties>
</file>