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es.wa.lcl\doc\CPRM\_Statewide Contracts\2022\14022 - Step Vans, Various Sizes\3-Eval\BidTab\"/>
    </mc:Choice>
  </mc:AlternateContent>
  <xr:revisionPtr revIDLastSave="0" documentId="13_ncr:1_{42D69A22-FA0A-4E86-894F-BA5709400212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Score Summary" sheetId="3" r:id="rId1"/>
    <sheet name="CostFactors" sheetId="10" r:id="rId2"/>
    <sheet name="Responsiveness" sheetId="9" r:id="rId3"/>
    <sheet name="Responsibility" sheetId="1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G5" i="3" s="1"/>
  <c r="C4" i="3"/>
  <c r="C17" i="3"/>
  <c r="C18" i="3"/>
  <c r="C16" i="3"/>
  <c r="C14" i="3"/>
  <c r="C13" i="3"/>
  <c r="C12" i="3"/>
  <c r="C9" i="3"/>
  <c r="C8" i="3"/>
  <c r="C7" i="3"/>
  <c r="C6" i="3"/>
  <c r="T29" i="10" l="1"/>
  <c r="C19" i="3" s="1"/>
  <c r="T21" i="10"/>
  <c r="C15" i="3" s="1"/>
  <c r="G18" i="3" l="1"/>
  <c r="G14" i="3"/>
  <c r="G17" i="3"/>
  <c r="G19" i="3"/>
  <c r="G16" i="3"/>
  <c r="G15" i="3" l="1"/>
  <c r="G13" i="3" l="1"/>
  <c r="G12" i="3"/>
  <c r="G8" i="3"/>
  <c r="G9" i="3"/>
  <c r="G7" i="3"/>
  <c r="G6" i="3"/>
  <c r="G4" i="3"/>
</calcChain>
</file>

<file path=xl/sharedStrings.xml><?xml version="1.0" encoding="utf-8"?>
<sst xmlns="http://schemas.openxmlformats.org/spreadsheetml/2006/main" count="230" uniqueCount="105">
  <si>
    <t>Bidder Name</t>
  </si>
  <si>
    <t>Total
Score</t>
  </si>
  <si>
    <t>X</t>
  </si>
  <si>
    <t>Date Submitted</t>
  </si>
  <si>
    <t>Exhibit A-1
Bidder’s Cert</t>
  </si>
  <si>
    <t>Exhibit A-2
Bidder Profile</t>
  </si>
  <si>
    <t>Exhibit C
Bid Price</t>
  </si>
  <si>
    <t>Exhibit E
Issues List
[if applicable]</t>
  </si>
  <si>
    <t>Exhibit --
Inclusion Plan
[if applicable]</t>
  </si>
  <si>
    <t>Clarifications Needed?</t>
  </si>
  <si>
    <t>Responsiveness Determination</t>
  </si>
  <si>
    <t>PASS</t>
  </si>
  <si>
    <t>YES</t>
  </si>
  <si>
    <t>NO</t>
  </si>
  <si>
    <t>N/A</t>
  </si>
  <si>
    <t>Check Department of Revenue (DOR) Business Lookup tool to ensure the bidder is registered and has reseller permits if applicable.</t>
  </si>
  <si>
    <t>Check Secretary of State (SOS) Corporation Search tool to verify the bidder is registered and their account is active.</t>
  </si>
  <si>
    <t>Check WEBS if bidder is registered and how bidder self-certified their business type (Small/Veteran Business) and does it align with selection in Exhibit A-1/A-2.</t>
  </si>
  <si>
    <t>Check Office of Minority and Women's Business Enterprise (OMWBE) status for bidders that indicated OMWBE certification in Exhibit A-2.</t>
  </si>
  <si>
    <t>Check DES Debarment Database to ensure bidder is not on the list.</t>
  </si>
  <si>
    <r>
      <t xml:space="preserve">Check Federal Debarment Database to make sure bidder is not debarred.  Note: Not all bidders will have records in this database. </t>
    </r>
    <r>
      <rPr>
        <u/>
        <sz val="11"/>
        <color theme="8" tint="-0.249977111117893"/>
        <rFont val="Calibri"/>
        <family val="2"/>
        <scheme val="minor"/>
      </rPr>
      <t xml:space="preserve"> </t>
    </r>
  </si>
  <si>
    <t>Search US Office of Foreign Assets Control (OFAC) to confirm the bidder (and/or principal owner, if known) is not on the list of sanctioned companies/persons.</t>
  </si>
  <si>
    <t>Recent News Articles or Pending Litigations - anything that might speak to capability, character, or business practices that is in conflict with the state's standards and priorities.</t>
  </si>
  <si>
    <t xml:space="preserve">Department of Labor and Industries (LNI) tool to verify  if a bidder has an expired account, insurance or bond, any lawsuits against the bond, L&amp;I tax debts, or license violations. </t>
  </si>
  <si>
    <t>Cost Factors Score 
1000 Points</t>
  </si>
  <si>
    <t xml:space="preserve">EO 18-03
50 Points
</t>
  </si>
  <si>
    <t>Description</t>
  </si>
  <si>
    <t>Bidder B2</t>
  </si>
  <si>
    <t>Bidder B3</t>
  </si>
  <si>
    <t>Bidder B4</t>
  </si>
  <si>
    <t>Bidder B5</t>
  </si>
  <si>
    <t>Bidder B6</t>
  </si>
  <si>
    <t>Bidder B7</t>
  </si>
  <si>
    <t>Bidder B8</t>
  </si>
  <si>
    <t>Bidder B9</t>
  </si>
  <si>
    <t>Bidder B10</t>
  </si>
  <si>
    <t>Bidder B11</t>
  </si>
  <si>
    <t>Side Entry</t>
  </si>
  <si>
    <t>Commonly Configured Van</t>
  </si>
  <si>
    <t>Rear Entry</t>
  </si>
  <si>
    <t>Item 1- Internal Combustion Engine</t>
  </si>
  <si>
    <t>Item 2-Electric Vehicle</t>
  </si>
  <si>
    <t>Item 1- Electric Vehicle</t>
  </si>
  <si>
    <t>Item 2- Internal Combustion Engine</t>
  </si>
  <si>
    <t>Category</t>
  </si>
  <si>
    <t>14,001 -16,000 GVWR</t>
  </si>
  <si>
    <t>16,001- 19,500 GVWR</t>
  </si>
  <si>
    <t>Category 1</t>
  </si>
  <si>
    <t>Category 2</t>
  </si>
  <si>
    <t>Motiv Power Systems Inc</t>
  </si>
  <si>
    <t>Motive Power Systems Inc</t>
  </si>
  <si>
    <t>Exhibit B-2 Tech Specs</t>
  </si>
  <si>
    <t>Gordon Truck Centers- WesternStars</t>
  </si>
  <si>
    <t>Exhibit B-1 Tech Specs</t>
  </si>
  <si>
    <t>2- Electric Vehicles- Class 4,5 and 6</t>
  </si>
  <si>
    <t>1- ICE - Class 4,5 and 6 -Cat 2 Class 6</t>
  </si>
  <si>
    <t>Side Entry (14001-16000 GVWR)</t>
  </si>
  <si>
    <t>Side Entry (16001-19500 GVWR)</t>
  </si>
  <si>
    <t>Rear Entry( 14001-16000 GVWR)</t>
  </si>
  <si>
    <t>Rear Entry( 16001-19500 GVWR)</t>
  </si>
  <si>
    <t>Bidder</t>
  </si>
  <si>
    <t>Side Entry (10,000-14,000 GVWR)</t>
  </si>
  <si>
    <t>Side Entry (14,001-19,000 GVWR)</t>
  </si>
  <si>
    <t>Side Entry (19,001-25,500 GVWR)</t>
  </si>
  <si>
    <t>Rear Entry (10,000-14,000 GVWR)</t>
  </si>
  <si>
    <t>Rear Entry (14,001-19,000 GVWR)</t>
  </si>
  <si>
    <t>Rear Entry (19,001-25,500 GVWR)</t>
  </si>
  <si>
    <t xml:space="preserve"> 1- Internal Combustion Engine</t>
  </si>
  <si>
    <t>2- Electric Vehicle</t>
  </si>
  <si>
    <t>Criteria/Steps for Determining Responsibility
(for top-scored bidders)</t>
  </si>
  <si>
    <t>Pass/Fail</t>
  </si>
  <si>
    <t>Notes</t>
  </si>
  <si>
    <t>Verification of business registration &amp; standing</t>
  </si>
  <si>
    <t>Pass</t>
  </si>
  <si>
    <t>Verify insurance requirements</t>
  </si>
  <si>
    <t>Verify certficates of insurance are in compliance with contract requirements.</t>
  </si>
  <si>
    <t>Need to obtain INS</t>
  </si>
  <si>
    <t>Perform Internet searches</t>
  </si>
  <si>
    <t>If applicable, additional verification for specific commodities</t>
  </si>
  <si>
    <t>Gordon Truck Centers, Inc dba Freightliner Northwest</t>
  </si>
  <si>
    <r>
      <t xml:space="preserve">Minimum Perf Reqts Met?
</t>
    </r>
    <r>
      <rPr>
        <b/>
        <i/>
        <sz val="11"/>
        <color theme="1"/>
        <rFont val="Calibri"/>
        <family val="2"/>
        <scheme val="minor"/>
      </rPr>
      <t>[if applicable]</t>
    </r>
  </si>
  <si>
    <t>Contract No.: 14022</t>
  </si>
  <si>
    <t>Column1</t>
  </si>
  <si>
    <t>Total Points (1000)</t>
  </si>
  <si>
    <t>Total Points</t>
  </si>
  <si>
    <t xml:space="preserve">  Side Entry (19001-22000 GVWR)</t>
  </si>
  <si>
    <t xml:space="preserve">  Rear Entry (19001-22000 GVWR)</t>
  </si>
  <si>
    <t>No pending Litigations</t>
  </si>
  <si>
    <t>Bidder does not have expired account</t>
  </si>
  <si>
    <t xml:space="preserve">Veteran Business
Points
</t>
  </si>
  <si>
    <t xml:space="preserve">Small Business 
Points
</t>
  </si>
  <si>
    <t>Name: Walk in Step Vans</t>
  </si>
  <si>
    <t>Apparent Successful Bidder</t>
  </si>
  <si>
    <t>Highest % Discount</t>
  </si>
  <si>
    <t>Lowest % Discount</t>
  </si>
  <si>
    <t>Side Entry(10,000 -14,000 GVWR)</t>
  </si>
  <si>
    <t>Side Entry(14,001- 19,000 GVWR)</t>
  </si>
  <si>
    <t>Side Entry(19,001- 25,500 GVWR)</t>
  </si>
  <si>
    <t>Rear Entry(10,000 -14,000 GVWR)</t>
  </si>
  <si>
    <t>Rear Entry(14,001- 19,000 GVWR)</t>
  </si>
  <si>
    <t>Rear Entry(19,001- 25,500 GVWR)</t>
  </si>
  <si>
    <t>Rear Entry(19,001-22,000 GVWR)</t>
  </si>
  <si>
    <t>Side Entry(19,001-22,000 GVWR)</t>
  </si>
  <si>
    <t>Rear Entry (14001-16000 GVWR)</t>
  </si>
  <si>
    <t>Rear Entry(16001-19500 GVWR)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</si>
</sst>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1"/>
        <bgColor theme="8" tint="0.7999816888943144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3" fillId="12" borderId="0" applyNumberFormat="0" applyBorder="0" applyAlignment="0" applyProtection="0"/>
    <xf numFmtId="0" fontId="7" fillId="14" borderId="0" applyNumberFormat="0" applyBorder="0" applyAlignment="0" applyProtection="0"/>
  </cellStyleXfs>
  <cellXfs count="140">
    <xf numFmtId="0" fontId="0" fillId="0" borderId="0" xfId="0"/>
    <xf numFmtId="0" fontId="0" fillId="0" borderId="0" xfId="0" applyProtection="1"/>
    <xf numFmtId="0" fontId="0" fillId="0" borderId="0" xfId="0"/>
    <xf numFmtId="9" fontId="0" fillId="0" borderId="0" xfId="2" applyFont="1"/>
    <xf numFmtId="0" fontId="0" fillId="0" borderId="0" xfId="0" applyAlignment="1">
      <alignment horizontal="center"/>
    </xf>
    <xf numFmtId="0" fontId="0" fillId="0" borderId="11" xfId="0" applyBorder="1"/>
    <xf numFmtId="9" fontId="0" fillId="0" borderId="0" xfId="2" applyNumberFormat="1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2" fillId="12" borderId="2" xfId="3" applyFont="1" applyBorder="1"/>
    <xf numFmtId="9" fontId="0" fillId="13" borderId="17" xfId="2" applyFont="1" applyFill="1" applyBorder="1" applyAlignment="1">
      <alignment horizontal="center"/>
    </xf>
    <xf numFmtId="9" fontId="0" fillId="0" borderId="2" xfId="2" applyFont="1" applyBorder="1" applyAlignment="1">
      <alignment horizontal="center"/>
    </xf>
    <xf numFmtId="9" fontId="12" fillId="12" borderId="2" xfId="3" applyNumberFormat="1" applyFont="1" applyBorder="1" applyAlignment="1">
      <alignment horizontal="center"/>
    </xf>
    <xf numFmtId="0" fontId="12" fillId="12" borderId="17" xfId="3" applyFont="1" applyBorder="1"/>
    <xf numFmtId="9" fontId="0" fillId="0" borderId="17" xfId="2" applyFont="1" applyBorder="1" applyAlignment="1">
      <alignment horizontal="center"/>
    </xf>
    <xf numFmtId="9" fontId="12" fillId="12" borderId="17" xfId="3" applyNumberFormat="1" applyFont="1" applyBorder="1" applyAlignment="1">
      <alignment horizontal="center"/>
    </xf>
    <xf numFmtId="0" fontId="0" fillId="0" borderId="17" xfId="0" applyBorder="1"/>
    <xf numFmtId="0" fontId="0" fillId="13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12" borderId="17" xfId="3" applyFont="1" applyBorder="1" applyAlignment="1">
      <alignment horizontal="center"/>
    </xf>
    <xf numFmtId="2" fontId="0" fillId="13" borderId="17" xfId="0" applyNumberFormat="1" applyFill="1" applyBorder="1" applyAlignment="1">
      <alignment horizontal="center"/>
    </xf>
    <xf numFmtId="0" fontId="0" fillId="0" borderId="2" xfId="0" applyBorder="1"/>
    <xf numFmtId="2" fontId="0" fillId="3" borderId="2" xfId="2" applyNumberFormat="1" applyFont="1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9" fontId="0" fillId="3" borderId="17" xfId="2" applyFont="1" applyFill="1" applyBorder="1" applyAlignment="1">
      <alignment horizontal="center"/>
    </xf>
    <xf numFmtId="9" fontId="0" fillId="0" borderId="17" xfId="2" applyFont="1" applyFill="1" applyBorder="1" applyAlignment="1">
      <alignment horizontal="center"/>
    </xf>
    <xf numFmtId="9" fontId="0" fillId="0" borderId="17" xfId="2" applyFont="1" applyBorder="1"/>
    <xf numFmtId="0" fontId="0" fillId="0" borderId="17" xfId="0" applyBorder="1" applyAlignment="1">
      <alignment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7" fillId="14" borderId="1" xfId="4" applyBorder="1" applyAlignment="1" applyProtection="1">
      <alignment horizontal="center" wrapText="1"/>
    </xf>
    <xf numFmtId="0" fontId="0" fillId="0" borderId="0" xfId="0" applyBorder="1"/>
    <xf numFmtId="0" fontId="12" fillId="12" borderId="0" xfId="3" applyFont="1" applyAlignment="1">
      <alignment horizontal="center" vertical="center" wrapText="1"/>
    </xf>
    <xf numFmtId="0" fontId="9" fillId="4" borderId="4" xfId="0" applyFont="1" applyFill="1" applyBorder="1" applyAlignment="1" applyProtection="1">
      <alignment horizontal="left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center" wrapText="1"/>
    </xf>
    <xf numFmtId="0" fontId="2" fillId="5" borderId="9" xfId="0" applyFont="1" applyFill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10" fillId="6" borderId="10" xfId="0" applyFont="1" applyFill="1" applyBorder="1" applyAlignment="1" applyProtection="1">
      <alignment vertical="center" wrapText="1"/>
    </xf>
    <xf numFmtId="0" fontId="0" fillId="6" borderId="0" xfId="0" applyFill="1" applyProtection="1"/>
    <xf numFmtId="0" fontId="0" fillId="6" borderId="11" xfId="0" applyFill="1" applyBorder="1" applyAlignment="1" applyProtection="1">
      <alignment wrapText="1"/>
    </xf>
    <xf numFmtId="0" fontId="0" fillId="6" borderId="11" xfId="0" applyFill="1" applyBorder="1" applyProtection="1"/>
    <xf numFmtId="0" fontId="3" fillId="0" borderId="10" xfId="1" applyBorder="1" applyAlignment="1" applyProtection="1">
      <alignment horizontal="left" vertical="center" wrapText="1" indent="2"/>
    </xf>
    <xf numFmtId="0" fontId="0" fillId="5" borderId="1" xfId="0" applyFill="1" applyBorder="1" applyProtection="1"/>
    <xf numFmtId="0" fontId="0" fillId="5" borderId="1" xfId="0" applyFill="1" applyBorder="1" applyAlignment="1" applyProtection="1">
      <alignment wrapText="1"/>
    </xf>
    <xf numFmtId="0" fontId="0" fillId="0" borderId="1" xfId="0" applyBorder="1" applyProtection="1"/>
    <xf numFmtId="0" fontId="5" fillId="5" borderId="1" xfId="0" applyFont="1" applyFill="1" applyBorder="1" applyProtection="1"/>
    <xf numFmtId="0" fontId="5" fillId="0" borderId="10" xfId="1" applyFont="1" applyFill="1" applyBorder="1" applyAlignment="1" applyProtection="1">
      <alignment horizontal="left" vertical="center" wrapText="1" indent="2"/>
    </xf>
    <xf numFmtId="0" fontId="0" fillId="16" borderId="1" xfId="0" applyFill="1" applyBorder="1" applyProtection="1"/>
    <xf numFmtId="0" fontId="0" fillId="16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10" xfId="0" applyBorder="1" applyAlignment="1" applyProtection="1">
      <alignment horizontal="left" vertical="center" wrapText="1" indent="2"/>
    </xf>
    <xf numFmtId="0" fontId="0" fillId="16" borderId="0" xfId="0" applyFill="1" applyProtection="1"/>
    <xf numFmtId="0" fontId="0" fillId="16" borderId="11" xfId="0" applyFill="1" applyBorder="1" applyAlignment="1" applyProtection="1">
      <alignment wrapText="1"/>
    </xf>
    <xf numFmtId="0" fontId="0" fillId="16" borderId="11" xfId="0" applyFill="1" applyBorder="1" applyProtection="1"/>
    <xf numFmtId="0" fontId="10" fillId="6" borderId="12" xfId="0" applyFont="1" applyFill="1" applyBorder="1" applyAlignment="1" applyProtection="1">
      <alignment vertical="center" wrapText="1"/>
    </xf>
    <xf numFmtId="0" fontId="0" fillId="6" borderId="13" xfId="0" applyFill="1" applyBorder="1" applyProtection="1"/>
    <xf numFmtId="0" fontId="0" fillId="6" borderId="14" xfId="0" applyFill="1" applyBorder="1" applyAlignment="1" applyProtection="1">
      <alignment wrapText="1"/>
    </xf>
    <xf numFmtId="0" fontId="0" fillId="6" borderId="14" xfId="0" applyFill="1" applyBorder="1" applyProtection="1"/>
    <xf numFmtId="0" fontId="0" fillId="0" borderId="11" xfId="0" applyBorder="1" applyProtection="1"/>
    <xf numFmtId="0" fontId="0" fillId="0" borderId="11" xfId="0" applyBorder="1" applyAlignment="1" applyProtection="1">
      <alignment wrapText="1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0" borderId="0" xfId="0" applyFont="1" applyProtection="1"/>
    <xf numFmtId="14" fontId="0" fillId="0" borderId="19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19" xfId="0" applyBorder="1" applyAlignment="1" applyProtection="1">
      <alignment horizontal="left" wrapText="1"/>
    </xf>
    <xf numFmtId="0" fontId="0" fillId="0" borderId="17" xfId="0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/>
    </xf>
    <xf numFmtId="0" fontId="0" fillId="0" borderId="17" xfId="0" applyBorder="1" applyAlignment="1" applyProtection="1">
      <alignment wrapText="1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12" fillId="7" borderId="15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8" borderId="18" xfId="0" applyFont="1" applyFill="1" applyBorder="1" applyAlignment="1" applyProtection="1">
      <alignment horizontal="left"/>
    </xf>
    <xf numFmtId="0" fontId="1" fillId="0" borderId="19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vertical="center" wrapText="1"/>
    </xf>
    <xf numFmtId="0" fontId="7" fillId="14" borderId="17" xfId="4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left" vertical="center" indent="1"/>
    </xf>
    <xf numFmtId="0" fontId="0" fillId="0" borderId="17" xfId="0" applyFont="1" applyFill="1" applyBorder="1" applyAlignment="1" applyProtection="1">
      <alignment horizontal="left" wrapText="1"/>
    </xf>
    <xf numFmtId="2" fontId="0" fillId="0" borderId="17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wrapText="1"/>
    </xf>
    <xf numFmtId="0" fontId="0" fillId="8" borderId="23" xfId="0" applyFont="1" applyFill="1" applyBorder="1" applyAlignment="1" applyProtection="1">
      <alignment horizontal="left" indent="1"/>
    </xf>
    <xf numFmtId="0" fontId="0" fillId="0" borderId="17" xfId="0" applyFont="1" applyBorder="1" applyProtection="1"/>
    <xf numFmtId="0" fontId="7" fillId="14" borderId="17" xfId="4" applyBorder="1" applyAlignment="1" applyProtection="1">
      <alignment horizontal="center"/>
    </xf>
    <xf numFmtId="0" fontId="0" fillId="0" borderId="23" xfId="0" applyFont="1" applyBorder="1" applyAlignment="1" applyProtection="1">
      <alignment horizontal="left" indent="1"/>
    </xf>
    <xf numFmtId="0" fontId="0" fillId="0" borderId="1" xfId="0" applyBorder="1" applyAlignment="1" applyProtection="1">
      <alignment horizontal="center" wrapText="1"/>
    </xf>
    <xf numFmtId="0" fontId="0" fillId="9" borderId="23" xfId="0" applyFont="1" applyFill="1" applyBorder="1" applyAlignment="1" applyProtection="1">
      <alignment horizontal="left" indent="1"/>
    </xf>
    <xf numFmtId="0" fontId="0" fillId="10" borderId="17" xfId="0" applyFont="1" applyFill="1" applyBorder="1" applyProtection="1"/>
    <xf numFmtId="0" fontId="0" fillId="10" borderId="17" xfId="0" applyFill="1" applyBorder="1" applyAlignment="1" applyProtection="1">
      <alignment horizontal="center"/>
    </xf>
    <xf numFmtId="0" fontId="0" fillId="10" borderId="11" xfId="0" applyFill="1" applyBorder="1" applyAlignment="1" applyProtection="1">
      <alignment wrapText="1"/>
    </xf>
    <xf numFmtId="0" fontId="1" fillId="14" borderId="24" xfId="4" applyFont="1" applyBorder="1" applyProtection="1"/>
    <xf numFmtId="0" fontId="7" fillId="14" borderId="17" xfId="4" applyBorder="1" applyProtection="1"/>
    <xf numFmtId="0" fontId="7" fillId="14" borderId="27" xfId="4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left" indent="1"/>
    </xf>
    <xf numFmtId="0" fontId="0" fillId="0" borderId="1" xfId="0" applyFont="1" applyBorder="1" applyAlignment="1" applyProtection="1">
      <alignment horizontal="left" wrapText="1"/>
    </xf>
    <xf numFmtId="2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/>
    </xf>
    <xf numFmtId="0" fontId="7" fillId="14" borderId="17" xfId="4" applyBorder="1" applyAlignment="1" applyProtection="1">
      <alignment horizontal="left" indent="1"/>
    </xf>
    <xf numFmtId="2" fontId="7" fillId="14" borderId="1" xfId="4" applyNumberFormat="1" applyBorder="1" applyAlignment="1" applyProtection="1">
      <alignment horizontal="center" vertical="center"/>
    </xf>
    <xf numFmtId="0" fontId="7" fillId="14" borderId="1" xfId="4" applyBorder="1" applyAlignment="1" applyProtection="1">
      <alignment horizontal="center"/>
    </xf>
    <xf numFmtId="0" fontId="0" fillId="0" borderId="25" xfId="0" applyFont="1" applyBorder="1" applyAlignment="1" applyProtection="1">
      <alignment horizontal="left" vertical="center"/>
    </xf>
    <xf numFmtId="0" fontId="0" fillId="0" borderId="20" xfId="0" applyFont="1" applyBorder="1" applyProtection="1"/>
    <xf numFmtId="0" fontId="0" fillId="0" borderId="20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left" vertical="center"/>
    </xf>
    <xf numFmtId="0" fontId="7" fillId="15" borderId="21" xfId="4" applyFill="1" applyBorder="1" applyProtection="1"/>
    <xf numFmtId="2" fontId="7" fillId="15" borderId="1" xfId="4" applyNumberFormat="1" applyFill="1" applyBorder="1" applyAlignment="1" applyProtection="1">
      <alignment horizontal="center" vertical="center"/>
    </xf>
    <xf numFmtId="0" fontId="7" fillId="15" borderId="21" xfId="4" applyFill="1" applyBorder="1" applyAlignment="1" applyProtection="1">
      <alignment horizontal="center"/>
    </xf>
    <xf numFmtId="2" fontId="7" fillId="15" borderId="21" xfId="4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7" fillId="14" borderId="22" xfId="4" applyBorder="1" applyAlignment="1" applyProtection="1">
      <alignment horizontal="left" indent="1"/>
    </xf>
    <xf numFmtId="0" fontId="7" fillId="14" borderId="22" xfId="4" applyBorder="1" applyProtection="1"/>
    <xf numFmtId="2" fontId="7" fillId="14" borderId="22" xfId="4" applyNumberFormat="1" applyBorder="1" applyAlignment="1" applyProtection="1">
      <alignment horizontal="center"/>
    </xf>
    <xf numFmtId="0" fontId="7" fillId="14" borderId="22" xfId="4" applyBorder="1" applyAlignment="1" applyProtection="1">
      <alignment horizontal="center"/>
    </xf>
    <xf numFmtId="0" fontId="0" fillId="15" borderId="23" xfId="0" applyFont="1" applyFill="1" applyBorder="1" applyAlignment="1" applyProtection="1">
      <alignment horizontal="left" indent="1"/>
    </xf>
    <xf numFmtId="0" fontId="7" fillId="15" borderId="23" xfId="4" applyFill="1" applyBorder="1" applyProtection="1"/>
    <xf numFmtId="2" fontId="7" fillId="15" borderId="22" xfId="4" applyNumberFormat="1" applyFill="1" applyBorder="1" applyAlignment="1" applyProtection="1">
      <alignment horizontal="center"/>
    </xf>
    <xf numFmtId="0" fontId="7" fillId="15" borderId="23" xfId="4" applyFill="1" applyBorder="1" applyAlignment="1" applyProtection="1">
      <alignment horizontal="center"/>
    </xf>
    <xf numFmtId="0" fontId="7" fillId="14" borderId="24" xfId="4" applyBorder="1" applyAlignment="1" applyProtection="1">
      <alignment horizontal="left" vertical="center"/>
    </xf>
    <xf numFmtId="0" fontId="7" fillId="14" borderId="23" xfId="4" applyBorder="1" applyAlignment="1" applyProtection="1">
      <alignment horizontal="left" wrapText="1"/>
    </xf>
    <xf numFmtId="0" fontId="7" fillId="14" borderId="23" xfId="4" applyBorder="1" applyAlignment="1" applyProtection="1">
      <alignment horizontal="center" vertical="center"/>
    </xf>
    <xf numFmtId="0" fontId="7" fillId="14" borderId="22" xfId="4" applyBorder="1" applyAlignment="1" applyProtection="1">
      <alignment horizontal="left" vertical="center"/>
    </xf>
    <xf numFmtId="0" fontId="7" fillId="14" borderId="23" xfId="4" applyBorder="1" applyProtection="1"/>
    <xf numFmtId="0" fontId="7" fillId="14" borderId="23" xfId="4" applyBorder="1" applyAlignment="1" applyProtection="1">
      <alignment horizontal="center"/>
    </xf>
    <xf numFmtId="2" fontId="7" fillId="14" borderId="23" xfId="4" applyNumberFormat="1" applyBorder="1" applyAlignment="1" applyProtection="1">
      <alignment horizontal="center"/>
    </xf>
    <xf numFmtId="0" fontId="7" fillId="14" borderId="27" xfId="4" applyBorder="1" applyAlignment="1" applyProtection="1">
      <alignment horizontal="center"/>
    </xf>
    <xf numFmtId="0" fontId="0" fillId="11" borderId="16" xfId="0" applyFont="1" applyFill="1" applyBorder="1" applyProtection="1"/>
    <xf numFmtId="0" fontId="1" fillId="0" borderId="0" xfId="0" applyFont="1" applyFill="1" applyAlignment="1" applyProtection="1">
      <alignment horizontal="center"/>
    </xf>
  </cellXfs>
  <cellStyles count="5">
    <cellStyle name="20% - Accent5" xfId="4" builtinId="46"/>
    <cellStyle name="Accent1" xfId="3" builtinId="29"/>
    <cellStyle name="Hyperlink" xfId="1" builtinId="8"/>
    <cellStyle name="Normal" xfId="0" builtinId="0"/>
    <cellStyle name="Percent" xfId="2" builtinId="5"/>
  </cellStyles>
  <dxfs count="74"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border diagonalUp="0" diagonalDown="0">
        <left style="thin">
          <color indexed="64"/>
        </left>
        <right style="thin">
          <color indexed="64"/>
        </right>
        <vertical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vertic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0829CB-2DA9-4942-AFF3-140DD47F30DF}" name="Table5" displayName="Table5" ref="B2:G9" totalsRowShown="0" headerRowDxfId="1" dataDxfId="0" headerRowBorderDxfId="73" tableBorderDxfId="72">
  <autoFilter ref="B2:G9" xr:uid="{800829CB-2DA9-4942-AFF3-140DD47F30DF}"/>
  <tableColumns count="6">
    <tableColumn id="15" xr3:uid="{46AC20CD-DD43-414C-B817-B528A316E7AC}" name="Bidder" dataDxfId="7"/>
    <tableColumn id="2" xr3:uid="{9EC6E441-5186-4953-AD5A-585A60B43F0A}" name="Cost Factors Score _x000a_1000 Points" dataDxfId="6"/>
    <tableColumn id="6" xr3:uid="{6666FC16-06C4-40AF-831F-DD688476ADEF}" name="Small Business _x000a_Points_x000a_" dataDxfId="5"/>
    <tableColumn id="7" xr3:uid="{4883571C-CFC0-475F-9A9A-B08CF5F03354}" name="Veteran Business_x000a_Points_x000a_" dataDxfId="4"/>
    <tableColumn id="8" xr3:uid="{8775C02C-6936-4E7C-A88E-7232A775C9CB}" name="EO 18-03_x000a_50 Points_x000a_" dataDxfId="3"/>
    <tableColumn id="10" xr3:uid="{514C6B3E-8E0B-44E5-8AA2-17A6C0F70799}" name="Total_x000a_Score" dataDxfId="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EFBBCB6-00D5-4E84-9B93-F9FE0E64CB20}" name="Table2" displayName="Table2" ref="B2:P6" totalsRowShown="0">
  <autoFilter ref="B2:P6" xr:uid="{2EFBBCB6-00D5-4E84-9B93-F9FE0E64CB20}"/>
  <tableColumns count="15">
    <tableColumn id="1" xr3:uid="{552569DB-C591-4B2B-B594-7389DB4C61B0}" name="Item 1- Internal Combustion Engine" dataDxfId="56"/>
    <tableColumn id="2" xr3:uid="{605CF092-E4C9-4CA9-9703-F882000A863B}" name="Description" dataDxfId="55"/>
    <tableColumn id="3" xr3:uid="{15ACE352-3198-4500-9A68-4F6615019CAB}" name="Gordon Truck Centers, Inc dba Freightliner Northwest" dataDxfId="54" dataCellStyle="Percent"/>
    <tableColumn id="4" xr3:uid="{C56C7969-041B-42DE-892A-4B40BCA2F8A4}" name="Motiv Power Systems Inc" dataDxfId="53" dataCellStyle="Percent"/>
    <tableColumn id="5" xr3:uid="{74A7D959-6C95-418F-BC2C-0AC411DFA581}" name="Bidder B2" dataDxfId="52" dataCellStyle="Percent"/>
    <tableColumn id="6" xr3:uid="{5BA8F63F-FB28-4810-8EB7-0CA735470FAC}" name="Bidder B3" dataDxfId="51" dataCellStyle="Percent"/>
    <tableColumn id="7" xr3:uid="{4162D57D-88A7-430C-86A5-4D5554859330}" name="Bidder B4" dataDxfId="50" dataCellStyle="Percent"/>
    <tableColumn id="8" xr3:uid="{749C5216-6302-4220-9D6C-661A27DE458F}" name="Bidder B5" dataDxfId="49" dataCellStyle="Percent"/>
    <tableColumn id="9" xr3:uid="{46ED3728-72F6-45E2-98B8-9DDE1B4EBECF}" name="Bidder B6" dataDxfId="48" dataCellStyle="Percent"/>
    <tableColumn id="10" xr3:uid="{B9B5A693-8367-4248-A3F0-9E33076B4C3D}" name="Bidder B7" dataDxfId="47" dataCellStyle="Percent"/>
    <tableColumn id="11" xr3:uid="{E2C7D2E0-B8B6-4F82-AB94-E89505456B89}" name="Bidder B8" dataDxfId="46" dataCellStyle="Percent"/>
    <tableColumn id="12" xr3:uid="{1238B000-6F8A-4341-8A39-023094C6299F}" name="Bidder B9" dataDxfId="45" dataCellStyle="Percent"/>
    <tableColumn id="13" xr3:uid="{FFB420E0-2B75-4BC3-9399-48C0860DE5A1}" name="Bidder B10" dataDxfId="44" dataCellStyle="Percent"/>
    <tableColumn id="14" xr3:uid="{571C5B2D-12D2-4472-B4E8-C13EC5BCE13A}" name="Bidder B11" dataDxfId="43" dataCellStyle="Percent"/>
    <tableColumn id="15" xr3:uid="{A029B28D-1E27-4DD7-99B2-0D6861639795}" name="Column1" dataDxfId="42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59867B5-3DA9-42A7-9E79-0FEFCAEC0995}" name="Table29" displayName="Table29" ref="B9:P13" totalsRowShown="0">
  <autoFilter ref="B9:P13" xr:uid="{E59867B5-3DA9-42A7-9E79-0FEFCAEC0995}"/>
  <tableColumns count="15">
    <tableColumn id="1" xr3:uid="{B62E89C1-A1E5-4228-8137-5FAD5A6FB5F9}" name="Item 2- Internal Combustion Engine" dataDxfId="41"/>
    <tableColumn id="2" xr3:uid="{1414C78A-8DCF-4C00-8969-3C111EC4BCB6}" name="Description" dataDxfId="40"/>
    <tableColumn id="3" xr3:uid="{61A91015-26AF-485C-9F65-78BF1C1DFE14}" name="Gordon Truck Centers, Inc dba Freightliner Northwest" dataDxfId="39" dataCellStyle="Percent"/>
    <tableColumn id="4" xr3:uid="{88F86550-D6AD-450F-A84E-91A5C609FE21}" name="Motiv Power Systems Inc" dataDxfId="38" dataCellStyle="Percent"/>
    <tableColumn id="5" xr3:uid="{8E1443C6-3996-42A6-82BF-A825FCECEF95}" name="Bidder B2" dataDxfId="37" dataCellStyle="Percent"/>
    <tableColumn id="6" xr3:uid="{38B4CE18-309C-4D19-9C47-932EDA3FF6A2}" name="Bidder B3" dataDxfId="36" dataCellStyle="Percent"/>
    <tableColumn id="7" xr3:uid="{AEEA5114-41D3-43FD-A2A0-DCE5175F987B}" name="Bidder B4" dataDxfId="35" dataCellStyle="Percent"/>
    <tableColumn id="8" xr3:uid="{DAE77A80-3C37-4EDC-AFE8-FBB87BCB4A19}" name="Bidder B5" dataDxfId="34" dataCellStyle="Percent"/>
    <tableColumn id="9" xr3:uid="{2C2D8AC3-E98F-4D9A-B3A8-25518A0AD607}" name="Bidder B6" dataDxfId="33" dataCellStyle="Percent"/>
    <tableColumn id="10" xr3:uid="{A0DFF426-5FB4-4497-BDA7-8C6A8E10D9A7}" name="Bidder B7" dataDxfId="32" dataCellStyle="Percent"/>
    <tableColumn id="11" xr3:uid="{5FAD21B9-BF29-4FAC-96DA-79B175E43BB7}" name="Bidder B8" dataDxfId="31" dataCellStyle="Percent"/>
    <tableColumn id="12" xr3:uid="{65D760E8-5158-4FB8-84C5-28DA76D849A8}" name="Bidder B9" dataDxfId="30" dataCellStyle="Percent"/>
    <tableColumn id="13" xr3:uid="{DBFC1D63-829C-4F30-960F-9201A1D36022}" name="Bidder B10" dataDxfId="29" dataCellStyle="Percent"/>
    <tableColumn id="14" xr3:uid="{6C694D39-5814-40BF-9712-C9CE74AAF11F}" name="Bidder B11" dataDxfId="28" dataCellStyle="Percent"/>
    <tableColumn id="15" xr3:uid="{D021FE13-C62B-4343-9753-74CE35E54E7F}" name="Column1" dataDxfId="27" dataCellStyle="Per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0453812-1878-46C4-9132-7C1DE72C239B}" name="Table27" displayName="Table27" ref="B16:K21" totalsRowShown="0">
  <autoFilter ref="B16:K21" xr:uid="{50453812-1878-46C4-9132-7C1DE72C239B}"/>
  <tableColumns count="10">
    <tableColumn id="1" xr3:uid="{D05C7E28-1EB9-40D7-A6A9-DD2A036329DD}" name="Item 1- Electric Vehicle" dataDxfId="26"/>
    <tableColumn id="2" xr3:uid="{C737A15C-4D06-42E6-A92E-14E518B0CA20}" name="Description" dataDxfId="25"/>
    <tableColumn id="3" xr3:uid="{E71B37CD-0A6A-4AF9-AC74-3C5D3342F15E}" name="Gordon Truck Centers, Inc dba Freightliner Northwest" dataDxfId="24" dataCellStyle="Percent"/>
    <tableColumn id="4" xr3:uid="{C6399739-ECE8-470C-8641-CC6E98A9D48A}" name="Motiv Power Systems Inc" dataDxfId="23" dataCellStyle="Percent"/>
    <tableColumn id="5" xr3:uid="{5C5DB3BD-F783-4E81-BB48-2B631634F0C9}" name="Bidder B2" dataDxfId="22" dataCellStyle="Percent"/>
    <tableColumn id="6" xr3:uid="{1FB6D8FC-8D20-4497-A739-99FBE3755849}" name="Bidder B3" dataDxfId="21" dataCellStyle="Percent"/>
    <tableColumn id="7" xr3:uid="{02A16353-33CD-4C53-8F48-EB5D938B453B}" name="Bidder B4" dataDxfId="20" dataCellStyle="Percent"/>
    <tableColumn id="8" xr3:uid="{9B4CE83B-2967-45EB-A663-3913FC8CBA73}" name="Bidder B5" dataDxfId="19" dataCellStyle="Percent"/>
    <tableColumn id="9" xr3:uid="{137B211D-E5C7-4DE8-88AD-89ED6B4D8481}" name="Bidder B6" dataDxfId="18" dataCellStyle="Percent"/>
    <tableColumn id="10" xr3:uid="{0CAEA9A4-6874-4C09-B9D6-D5025832D06E}" name="Bidder B7" dataDxfId="17" dataCellStyle="Perce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34386D2-BB13-4C67-8C71-119545D7DDB9}" name="Table2712" displayName="Table2712" ref="B24:K29" totalsRowShown="0">
  <autoFilter ref="B24:K29" xr:uid="{D34386D2-BB13-4C67-8C71-119545D7DDB9}"/>
  <tableColumns count="10">
    <tableColumn id="1" xr3:uid="{E75C32AD-0064-4B57-86CE-958B34E9F34F}" name="Item 2-Electric Vehicle"/>
    <tableColumn id="2" xr3:uid="{63F776CD-C8BD-412E-A7D8-6F9DEDE2FB29}" name="Description" dataDxfId="16"/>
    <tableColumn id="3" xr3:uid="{789DC0D9-BDDD-46A2-94E2-3FD288106DBD}" name="Gordon Truck Centers, Inc dba Freightliner Northwest" dataDxfId="15" dataCellStyle="Percent"/>
    <tableColumn id="4" xr3:uid="{63A737B7-4991-4050-9282-D7EC6D4DD3F7}" name="Motiv Power Systems Inc" dataDxfId="14" dataCellStyle="Percent"/>
    <tableColumn id="5" xr3:uid="{D69D1682-99DD-404A-9DA7-D45A8D83EE4C}" name="Bidder B2" dataDxfId="13" dataCellStyle="Percent"/>
    <tableColumn id="6" xr3:uid="{1AB0724B-2B41-4785-A1E1-DA5ED522507B}" name="Bidder B3" dataDxfId="12" dataCellStyle="Percent"/>
    <tableColumn id="7" xr3:uid="{81B3A6A6-3F69-49C1-B61C-97EF97C97F54}" name="Bidder B4" dataDxfId="11" dataCellStyle="Percent"/>
    <tableColumn id="8" xr3:uid="{BCF6C5C8-8591-48F0-8D4F-AD32A5B01B3B}" name="Bidder B5" dataDxfId="10" dataCellStyle="Percent"/>
    <tableColumn id="9" xr3:uid="{6DDBF9C6-4D62-44A5-8389-34ACDB3FC1CF}" name="Bidder B6" dataDxfId="9" dataCellStyle="Percent"/>
    <tableColumn id="10" xr3:uid="{E71E4593-C39D-4A4E-AB1E-A02407E733E3}" name="Bidder B7" dataDxfId="8" dataCellStyle="Percen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0EFE5F3-F22D-4F44-92FB-15AB4FC62381}" name="Table6" displayName="Table6" ref="A1:M21" totalsRowShown="0" headerRowDxfId="58" dataDxfId="57">
  <autoFilter ref="A1:M21" xr:uid="{C0EFE5F3-F22D-4F44-92FB-15AB4FC62381}"/>
  <tableColumns count="13">
    <tableColumn id="1" xr3:uid="{860E1D7E-D7AF-4287-BF3F-EB0752EA0645}" name="Bidder Name" dataDxfId="71"/>
    <tableColumn id="11" xr3:uid="{CF16A1DB-5081-4825-9A48-68D39F4C542B}" name="Date Submitted" dataDxfId="70"/>
    <tableColumn id="2" xr3:uid="{F4C6633A-5DEB-4A74-BC13-18774815A376}" name="Exhibit A-1_x000a_Bidder’s Cert" dataDxfId="69"/>
    <tableColumn id="3" xr3:uid="{24E943DF-0887-401E-801A-56B418E73044}" name="Exhibit A-2_x000a_Bidder Profile" dataDxfId="68"/>
    <tableColumn id="4" xr3:uid="{07B84598-C8C2-488E-A169-8D8EB4FC191C}" name="Exhibit B-1 Tech Specs" dataDxfId="67"/>
    <tableColumn id="7" xr3:uid="{F0FD20FB-380E-484E-A1DB-A532336F3909}" name="Exhibit B-2 Tech Specs" dataDxfId="66"/>
    <tableColumn id="5" xr3:uid="{27724D7D-7F7C-4720-86A4-814E507F4519}" name="Exhibit C_x000a_Bid Price" dataDxfId="65"/>
    <tableColumn id="6" xr3:uid="{F5280013-3690-4697-9156-B73BF3CDDC65}" name="Exhibit E_x000a_Issues List_x000a_[if applicable]" dataDxfId="64"/>
    <tableColumn id="13" xr3:uid="{E7D09B25-8AFB-44CC-A51E-D43FF5393DB1}" name="Exhibit --_x000a_Inclusion Plan_x000a_[if applicable]" dataDxfId="63"/>
    <tableColumn id="12" xr3:uid="{943E2F88-53B7-477C-945F-AF0BA02A8E58}" name="Minimum Perf Reqts Met?_x000a_[if applicable]" dataDxfId="62"/>
    <tableColumn id="8" xr3:uid="{8228A2BE-B38C-4923-BA80-6CED615DA682}" name="Clarifications Needed?" dataDxfId="61"/>
    <tableColumn id="14" xr3:uid="{95E09C3C-A6B9-40BE-A29B-E888A3A67CC1}" name="Category" dataDxfId="60"/>
    <tableColumn id="10" xr3:uid="{8191348F-E292-4FD8-893E-E651A98F927E}" name="Responsiveness Determination" dataDxfId="5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ecure.lni.wa.gov/verify/" TargetMode="External"/><Relationship Id="rId3" Type="http://schemas.openxmlformats.org/officeDocument/2006/relationships/hyperlink" Target="https://sam.gov/search/?page=1&amp;pageSize=25&amp;sort=-modifiedDate&amp;sfm%5Bstatus%5D%5Bis_active%5D=true&amp;sfm%5BsimpleSearch%5D%5BkeywordRadio%5D=ALL" TargetMode="External"/><Relationship Id="rId7" Type="http://schemas.openxmlformats.org/officeDocument/2006/relationships/hyperlink" Target="https://secure.dor.wa.gov/gteunauth/_/" TargetMode="External"/><Relationship Id="rId2" Type="http://schemas.openxmlformats.org/officeDocument/2006/relationships/hyperlink" Target="https://sanctionssearch.ofac.treas.gov/" TargetMode="External"/><Relationship Id="rId1" Type="http://schemas.openxmlformats.org/officeDocument/2006/relationships/hyperlink" Target="https://omwbe.diversitycompliance.com/FrontEnd/SearchCertifiedDirectory.asp" TargetMode="External"/><Relationship Id="rId6" Type="http://schemas.openxmlformats.org/officeDocument/2006/relationships/hyperlink" Target="https://ccfs.sos.wa.gov/" TargetMode="External"/><Relationship Id="rId5" Type="http://schemas.openxmlformats.org/officeDocument/2006/relationships/hyperlink" Target="https://pr-webs-customer.des.wa.gov/" TargetMode="External"/><Relationship Id="rId4" Type="http://schemas.openxmlformats.org/officeDocument/2006/relationships/hyperlink" Target="https://www.des.wa.gov/services/contracting-purchasing/doing-business-state/vendor-debar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3"/>
  <sheetViews>
    <sheetView tabSelected="1" zoomScale="110" zoomScaleNormal="110" workbookViewId="0">
      <selection activeCell="G29" sqref="G28:G29"/>
    </sheetView>
  </sheetViews>
  <sheetFormatPr defaultColWidth="8.85546875" defaultRowHeight="15" x14ac:dyDescent="0.25"/>
  <cols>
    <col min="1" max="1" width="38.28515625" style="1" customWidth="1"/>
    <col min="2" max="2" width="52.5703125" style="1" customWidth="1"/>
    <col min="3" max="3" width="16.140625" style="1" bestFit="1" customWidth="1"/>
    <col min="4" max="4" width="18.7109375" style="1" bestFit="1" customWidth="1"/>
    <col min="5" max="5" width="21" style="1" bestFit="1" customWidth="1"/>
    <col min="6" max="6" width="13.5703125" style="1" bestFit="1" customWidth="1"/>
    <col min="7" max="7" width="10.42578125" style="1" bestFit="1" customWidth="1"/>
    <col min="8" max="8" width="16" style="78" customWidth="1"/>
    <col min="9" max="16384" width="8.85546875" style="1"/>
  </cols>
  <sheetData>
    <row r="1" spans="1:19" ht="26.1" customHeight="1" x14ac:dyDescent="0.3">
      <c r="A1" s="75" t="s">
        <v>91</v>
      </c>
      <c r="B1" s="75" t="s">
        <v>81</v>
      </c>
      <c r="C1" s="76"/>
      <c r="D1" s="76"/>
      <c r="E1" s="76"/>
      <c r="F1" s="76"/>
      <c r="G1" s="77"/>
    </row>
    <row r="2" spans="1:19" ht="48" customHeight="1" x14ac:dyDescent="0.25">
      <c r="A2" s="79" t="s">
        <v>44</v>
      </c>
      <c r="B2" s="80" t="s">
        <v>60</v>
      </c>
      <c r="C2" s="81" t="s">
        <v>24</v>
      </c>
      <c r="D2" s="82" t="s">
        <v>90</v>
      </c>
      <c r="E2" s="82" t="s">
        <v>89</v>
      </c>
      <c r="F2" s="82" t="s">
        <v>25</v>
      </c>
      <c r="G2" s="83" t="s">
        <v>1</v>
      </c>
      <c r="H2" s="28" t="s">
        <v>92</v>
      </c>
      <c r="S2" s="1" t="s">
        <v>2</v>
      </c>
    </row>
    <row r="3" spans="1:19" ht="19.5" customHeight="1" x14ac:dyDescent="0.25">
      <c r="A3" s="84" t="s">
        <v>67</v>
      </c>
      <c r="B3" s="85"/>
      <c r="C3" s="86"/>
      <c r="D3" s="86"/>
      <c r="E3" s="86"/>
      <c r="F3" s="86"/>
      <c r="G3" s="87"/>
      <c r="H3" s="29"/>
    </row>
    <row r="4" spans="1:19" x14ac:dyDescent="0.25">
      <c r="A4" s="88" t="s">
        <v>61</v>
      </c>
      <c r="B4" s="89" t="s">
        <v>79</v>
      </c>
      <c r="C4" s="90">
        <f>CostFactors!R3</f>
        <v>1000</v>
      </c>
      <c r="D4" s="91">
        <v>0</v>
      </c>
      <c r="E4" s="91">
        <v>0</v>
      </c>
      <c r="F4" s="91">
        <v>50</v>
      </c>
      <c r="G4" s="91">
        <f t="shared" ref="G4:G9" si="0">SUM(C4:F4)</f>
        <v>1050</v>
      </c>
      <c r="H4" s="92" t="s">
        <v>2</v>
      </c>
    </row>
    <row r="5" spans="1:19" x14ac:dyDescent="0.25">
      <c r="A5" s="93" t="s">
        <v>62</v>
      </c>
      <c r="B5" s="94"/>
      <c r="C5" s="90">
        <f>CostFactors!R4</f>
        <v>1000</v>
      </c>
      <c r="D5" s="72">
        <v>0</v>
      </c>
      <c r="E5" s="72">
        <v>0</v>
      </c>
      <c r="F5" s="72">
        <v>50</v>
      </c>
      <c r="G5" s="95">
        <f t="shared" si="0"/>
        <v>1050</v>
      </c>
      <c r="H5" s="29" t="s">
        <v>2</v>
      </c>
    </row>
    <row r="6" spans="1:19" x14ac:dyDescent="0.25">
      <c r="A6" s="96" t="s">
        <v>63</v>
      </c>
      <c r="B6" s="94"/>
      <c r="C6" s="90">
        <f>CostFactors!R5</f>
        <v>1000</v>
      </c>
      <c r="D6" s="72">
        <v>0</v>
      </c>
      <c r="E6" s="72">
        <v>0</v>
      </c>
      <c r="F6" s="72">
        <v>50</v>
      </c>
      <c r="G6" s="72">
        <f t="shared" si="0"/>
        <v>1050</v>
      </c>
      <c r="H6" s="97" t="s">
        <v>2</v>
      </c>
    </row>
    <row r="7" spans="1:19" x14ac:dyDescent="0.25">
      <c r="A7" s="93" t="s">
        <v>64</v>
      </c>
      <c r="B7" s="94"/>
      <c r="C7" s="90">
        <f>CostFactors!R10</f>
        <v>1000</v>
      </c>
      <c r="D7" s="72">
        <v>0</v>
      </c>
      <c r="E7" s="72">
        <v>0</v>
      </c>
      <c r="F7" s="72">
        <v>50</v>
      </c>
      <c r="G7" s="95">
        <f t="shared" si="0"/>
        <v>1050</v>
      </c>
      <c r="H7" s="29" t="s">
        <v>2</v>
      </c>
    </row>
    <row r="8" spans="1:19" x14ac:dyDescent="0.25">
      <c r="A8" s="96" t="s">
        <v>65</v>
      </c>
      <c r="B8" s="94"/>
      <c r="C8" s="90">
        <f>CostFactors!R11</f>
        <v>1000</v>
      </c>
      <c r="D8" s="72">
        <v>0</v>
      </c>
      <c r="E8" s="72">
        <v>0</v>
      </c>
      <c r="F8" s="72">
        <v>50</v>
      </c>
      <c r="G8" s="72">
        <f t="shared" si="0"/>
        <v>1050</v>
      </c>
      <c r="H8" s="97" t="s">
        <v>2</v>
      </c>
    </row>
    <row r="9" spans="1:19" x14ac:dyDescent="0.25">
      <c r="A9" s="93" t="s">
        <v>66</v>
      </c>
      <c r="B9" s="94"/>
      <c r="C9" s="90">
        <f>CostFactors!R12</f>
        <v>1000</v>
      </c>
      <c r="D9" s="72">
        <v>0</v>
      </c>
      <c r="E9" s="72">
        <v>0</v>
      </c>
      <c r="F9" s="72">
        <v>50</v>
      </c>
      <c r="G9" s="95">
        <f t="shared" si="0"/>
        <v>1050</v>
      </c>
      <c r="H9" s="29" t="s">
        <v>2</v>
      </c>
    </row>
    <row r="10" spans="1:19" x14ac:dyDescent="0.25">
      <c r="A10" s="98"/>
      <c r="B10" s="99"/>
      <c r="C10" s="100"/>
      <c r="D10" s="100"/>
      <c r="E10" s="100"/>
      <c r="F10" s="100"/>
      <c r="G10" s="100"/>
      <c r="H10" s="101"/>
    </row>
    <row r="11" spans="1:19" x14ac:dyDescent="0.25">
      <c r="A11" s="102" t="s">
        <v>68</v>
      </c>
      <c r="B11" s="103"/>
      <c r="C11" s="95"/>
      <c r="D11" s="95"/>
      <c r="E11" s="95"/>
      <c r="F11" s="95"/>
      <c r="G11" s="95"/>
      <c r="H11" s="104"/>
    </row>
    <row r="12" spans="1:19" x14ac:dyDescent="0.25">
      <c r="A12" s="105" t="s">
        <v>56</v>
      </c>
      <c r="B12" s="106" t="s">
        <v>50</v>
      </c>
      <c r="C12" s="107">
        <f>CostFactors!R17</f>
        <v>1000</v>
      </c>
      <c r="D12" s="108">
        <v>0</v>
      </c>
      <c r="E12" s="108">
        <v>0</v>
      </c>
      <c r="F12" s="108">
        <v>50</v>
      </c>
      <c r="G12" s="108">
        <f t="shared" ref="G12:G19" si="1">SUM(C12:F12)</f>
        <v>1050</v>
      </c>
      <c r="H12" s="109" t="s">
        <v>2</v>
      </c>
    </row>
    <row r="13" spans="1:19" ht="15.75" thickBot="1" x14ac:dyDescent="0.3">
      <c r="A13" s="110" t="s">
        <v>57</v>
      </c>
      <c r="B13" s="103" t="s">
        <v>50</v>
      </c>
      <c r="C13" s="111">
        <f>CostFactors!R18</f>
        <v>1000</v>
      </c>
      <c r="D13" s="95">
        <v>0</v>
      </c>
      <c r="E13" s="95">
        <v>0</v>
      </c>
      <c r="F13" s="95">
        <v>50</v>
      </c>
      <c r="G13" s="95">
        <f t="shared" si="1"/>
        <v>1050</v>
      </c>
      <c r="H13" s="112" t="s">
        <v>2</v>
      </c>
    </row>
    <row r="14" spans="1:19" x14ac:dyDescent="0.25">
      <c r="A14" s="113" t="s">
        <v>85</v>
      </c>
      <c r="B14" s="114" t="s">
        <v>79</v>
      </c>
      <c r="C14" s="107">
        <f>CostFactors!R21</f>
        <v>1000</v>
      </c>
      <c r="D14" s="115">
        <v>0</v>
      </c>
      <c r="E14" s="115">
        <v>0</v>
      </c>
      <c r="F14" s="115">
        <v>50</v>
      </c>
      <c r="G14" s="115">
        <f t="shared" si="1"/>
        <v>1050</v>
      </c>
      <c r="H14" s="97" t="s">
        <v>2</v>
      </c>
    </row>
    <row r="15" spans="1:19" ht="15.75" thickBot="1" x14ac:dyDescent="0.3">
      <c r="A15" s="116"/>
      <c r="B15" s="117" t="s">
        <v>50</v>
      </c>
      <c r="C15" s="118">
        <f>CostFactors!T21</f>
        <v>413.79310344827587</v>
      </c>
      <c r="D15" s="119">
        <v>0</v>
      </c>
      <c r="E15" s="119">
        <v>0</v>
      </c>
      <c r="F15" s="119">
        <v>50</v>
      </c>
      <c r="G15" s="120">
        <f t="shared" si="1"/>
        <v>463.79310344827587</v>
      </c>
      <c r="H15" s="121" t="s">
        <v>2</v>
      </c>
    </row>
    <row r="16" spans="1:19" x14ac:dyDescent="0.25">
      <c r="A16" s="122" t="s">
        <v>58</v>
      </c>
      <c r="B16" s="123" t="s">
        <v>50</v>
      </c>
      <c r="C16" s="124">
        <f>CostFactors!R25</f>
        <v>1000</v>
      </c>
      <c r="D16" s="125">
        <v>0</v>
      </c>
      <c r="E16" s="125">
        <v>0</v>
      </c>
      <c r="F16" s="125">
        <v>50</v>
      </c>
      <c r="G16" s="125">
        <f t="shared" si="1"/>
        <v>1050</v>
      </c>
      <c r="H16" s="112" t="s">
        <v>2</v>
      </c>
    </row>
    <row r="17" spans="1:8" x14ac:dyDescent="0.25">
      <c r="A17" s="126" t="s">
        <v>59</v>
      </c>
      <c r="B17" s="127" t="s">
        <v>50</v>
      </c>
      <c r="C17" s="128">
        <f>CostFactors!R26</f>
        <v>1000</v>
      </c>
      <c r="D17" s="129">
        <v>0</v>
      </c>
      <c r="E17" s="129">
        <v>0</v>
      </c>
      <c r="F17" s="129">
        <v>50</v>
      </c>
      <c r="G17" s="129">
        <f t="shared" si="1"/>
        <v>1050</v>
      </c>
      <c r="H17" s="121" t="s">
        <v>2</v>
      </c>
    </row>
    <row r="18" spans="1:8" x14ac:dyDescent="0.25">
      <c r="A18" s="130" t="s">
        <v>86</v>
      </c>
      <c r="B18" s="131" t="s">
        <v>79</v>
      </c>
      <c r="C18" s="124">
        <f>CostFactors!R29</f>
        <v>1000</v>
      </c>
      <c r="D18" s="132">
        <v>0</v>
      </c>
      <c r="E18" s="132">
        <v>0</v>
      </c>
      <c r="F18" s="132">
        <v>50</v>
      </c>
      <c r="G18" s="132">
        <f t="shared" si="1"/>
        <v>1050</v>
      </c>
      <c r="H18" s="29" t="s">
        <v>2</v>
      </c>
    </row>
    <row r="19" spans="1:8" x14ac:dyDescent="0.25">
      <c r="A19" s="133"/>
      <c r="B19" s="134" t="s">
        <v>50</v>
      </c>
      <c r="C19" s="124">
        <f>CostFactors!T29</f>
        <v>413.79310344827587</v>
      </c>
      <c r="D19" s="135">
        <v>0</v>
      </c>
      <c r="E19" s="135">
        <v>0</v>
      </c>
      <c r="F19" s="135">
        <v>50</v>
      </c>
      <c r="G19" s="136">
        <f t="shared" si="1"/>
        <v>463.79310344827587</v>
      </c>
      <c r="H19" s="137" t="s">
        <v>2</v>
      </c>
    </row>
    <row r="20" spans="1:8" x14ac:dyDescent="0.25">
      <c r="A20" s="138"/>
    </row>
    <row r="22" spans="1:8" x14ac:dyDescent="0.25">
      <c r="A22" s="139"/>
    </row>
    <row r="23" spans="1:8" x14ac:dyDescent="0.25">
      <c r="A23" s="139"/>
    </row>
  </sheetData>
  <mergeCells count="3">
    <mergeCell ref="C1:F1"/>
    <mergeCell ref="A14:A15"/>
    <mergeCell ref="A18:A19"/>
  </mergeCells>
  <phoneticPr fontId="4" type="noConversion"/>
  <pageMargins left="0.7" right="0.7" top="0.75" bottom="0.75" header="0.3" footer="0.3"/>
  <pageSetup orientation="portrait" r:id="rId1"/>
  <ignoredErrors>
    <ignoredError sqref="G4:G9 G12:G13 G19 G16:G17 C4:C9" unlockedFormula="1"/>
    <ignoredError sqref="G14:G15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F8D5E-4E35-4EEC-9873-1C558D34CF32}">
  <dimension ref="A1:T30"/>
  <sheetViews>
    <sheetView topLeftCell="C10" workbookViewId="0">
      <selection activeCell="C10" sqref="A1:XFD1048576"/>
    </sheetView>
  </sheetViews>
  <sheetFormatPr defaultColWidth="9.140625" defaultRowHeight="15" x14ac:dyDescent="0.25"/>
  <cols>
    <col min="1" max="1" width="15" style="2" customWidth="1"/>
    <col min="2" max="2" width="35.28515625" style="2" bestFit="1" customWidth="1"/>
    <col min="3" max="3" width="29" style="2" bestFit="1" customWidth="1"/>
    <col min="4" max="4" width="51.7109375" style="2" bestFit="1" customWidth="1"/>
    <col min="5" max="5" width="25.85546875" style="2" bestFit="1" customWidth="1"/>
    <col min="6" max="13" width="11.7109375" style="2" hidden="1" customWidth="1"/>
    <col min="14" max="15" width="12.7109375" style="2" hidden="1" customWidth="1"/>
    <col min="16" max="16" width="13.42578125" style="2" hidden="1" customWidth="1"/>
    <col min="17" max="17" width="18.140625" style="2" bestFit="1" customWidth="1"/>
    <col min="18" max="18" width="11.42578125" style="2" bestFit="1" customWidth="1"/>
    <col min="19" max="19" width="17.7109375" style="2" customWidth="1"/>
    <col min="20" max="20" width="17.5703125" style="2" bestFit="1" customWidth="1"/>
    <col min="21" max="21" width="12.7109375" style="2" bestFit="1" customWidth="1"/>
    <col min="22" max="16384" width="9.140625" style="2"/>
  </cols>
  <sheetData>
    <row r="1" spans="1:20" x14ac:dyDescent="0.25">
      <c r="B1" s="16"/>
      <c r="C1" s="16"/>
      <c r="D1" s="16"/>
      <c r="E1" s="16"/>
      <c r="Q1" s="16"/>
      <c r="R1" s="21"/>
      <c r="S1" s="5"/>
      <c r="T1" s="16"/>
    </row>
    <row r="2" spans="1:20" x14ac:dyDescent="0.25">
      <c r="A2" s="31" t="s">
        <v>47</v>
      </c>
      <c r="B2" s="16" t="s">
        <v>40</v>
      </c>
      <c r="C2" s="16" t="s">
        <v>26</v>
      </c>
      <c r="D2" s="16" t="s">
        <v>79</v>
      </c>
      <c r="E2" s="16" t="s">
        <v>49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33</v>
      </c>
      <c r="M2" s="2" t="s">
        <v>34</v>
      </c>
      <c r="N2" s="2" t="s">
        <v>35</v>
      </c>
      <c r="O2" s="2" t="s">
        <v>36</v>
      </c>
      <c r="P2" s="4" t="s">
        <v>82</v>
      </c>
      <c r="Q2" s="19" t="s">
        <v>93</v>
      </c>
      <c r="R2" s="9" t="s">
        <v>84</v>
      </c>
      <c r="S2" s="13" t="s">
        <v>94</v>
      </c>
      <c r="T2" s="13" t="s">
        <v>83</v>
      </c>
    </row>
    <row r="3" spans="1:20" x14ac:dyDescent="0.25">
      <c r="A3" s="31"/>
      <c r="B3" s="16" t="s">
        <v>37</v>
      </c>
      <c r="C3" s="16" t="s">
        <v>95</v>
      </c>
      <c r="D3" s="14">
        <v>0.24</v>
      </c>
      <c r="E3" s="2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>
        <v>0.24</v>
      </c>
      <c r="R3" s="22">
        <v>1000</v>
      </c>
      <c r="S3" s="10"/>
      <c r="T3" s="17"/>
    </row>
    <row r="4" spans="1:20" x14ac:dyDescent="0.25">
      <c r="A4" s="31"/>
      <c r="B4" s="16" t="s">
        <v>37</v>
      </c>
      <c r="C4" s="16" t="s">
        <v>96</v>
      </c>
      <c r="D4" s="14">
        <v>0.24</v>
      </c>
      <c r="E4" s="2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4">
        <v>0.24</v>
      </c>
      <c r="R4" s="22">
        <v>1000</v>
      </c>
      <c r="S4" s="10"/>
      <c r="T4" s="17"/>
    </row>
    <row r="5" spans="1:20" x14ac:dyDescent="0.25">
      <c r="A5" s="31"/>
      <c r="B5" s="16" t="s">
        <v>37</v>
      </c>
      <c r="C5" s="16" t="s">
        <v>97</v>
      </c>
      <c r="D5" s="14">
        <v>0.24</v>
      </c>
      <c r="E5" s="2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4">
        <v>0.24</v>
      </c>
      <c r="R5" s="22">
        <v>1000</v>
      </c>
      <c r="S5" s="10"/>
      <c r="T5" s="17"/>
    </row>
    <row r="6" spans="1:20" x14ac:dyDescent="0.25">
      <c r="A6" s="31"/>
      <c r="B6" s="16" t="s">
        <v>37</v>
      </c>
      <c r="C6" s="16" t="s">
        <v>38</v>
      </c>
      <c r="D6" s="14">
        <v>0</v>
      </c>
      <c r="E6" s="2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4"/>
      <c r="R6" s="11"/>
      <c r="S6" s="14"/>
      <c r="T6" s="18"/>
    </row>
    <row r="7" spans="1:20" x14ac:dyDescent="0.25">
      <c r="A7" s="31"/>
      <c r="B7" s="16"/>
      <c r="C7" s="16"/>
      <c r="D7" s="14"/>
      <c r="E7" s="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4"/>
      <c r="R7" s="11"/>
      <c r="S7" s="14"/>
      <c r="T7" s="18"/>
    </row>
    <row r="8" spans="1:20" x14ac:dyDescent="0.25">
      <c r="A8" s="31"/>
      <c r="B8" s="16"/>
      <c r="C8" s="16"/>
      <c r="D8" s="16"/>
      <c r="E8" s="16"/>
      <c r="Q8" s="14"/>
      <c r="R8" s="11"/>
      <c r="S8" s="14"/>
      <c r="T8" s="18"/>
    </row>
    <row r="9" spans="1:20" x14ac:dyDescent="0.25">
      <c r="A9" s="31"/>
      <c r="B9" s="16" t="s">
        <v>43</v>
      </c>
      <c r="C9" s="16" t="s">
        <v>26</v>
      </c>
      <c r="D9" s="16" t="s">
        <v>79</v>
      </c>
      <c r="E9" s="16" t="s">
        <v>49</v>
      </c>
      <c r="F9" s="2" t="s">
        <v>27</v>
      </c>
      <c r="G9" s="2" t="s">
        <v>28</v>
      </c>
      <c r="H9" s="2" t="s">
        <v>29</v>
      </c>
      <c r="I9" s="2" t="s">
        <v>30</v>
      </c>
      <c r="J9" s="2" t="s">
        <v>31</v>
      </c>
      <c r="K9" s="2" t="s">
        <v>32</v>
      </c>
      <c r="L9" s="2" t="s">
        <v>33</v>
      </c>
      <c r="M9" s="2" t="s">
        <v>34</v>
      </c>
      <c r="N9" s="2" t="s">
        <v>35</v>
      </c>
      <c r="O9" s="2" t="s">
        <v>36</v>
      </c>
      <c r="P9" s="4" t="s">
        <v>82</v>
      </c>
      <c r="Q9" s="15" t="s">
        <v>93</v>
      </c>
      <c r="R9" s="12"/>
      <c r="S9" s="15" t="s">
        <v>94</v>
      </c>
      <c r="T9" s="19" t="s">
        <v>83</v>
      </c>
    </row>
    <row r="10" spans="1:20" x14ac:dyDescent="0.25">
      <c r="A10" s="31"/>
      <c r="B10" s="16" t="s">
        <v>39</v>
      </c>
      <c r="C10" s="16" t="s">
        <v>98</v>
      </c>
      <c r="D10" s="14">
        <v>0.24</v>
      </c>
      <c r="E10" s="26"/>
      <c r="F10" s="3"/>
      <c r="G10" s="3"/>
      <c r="H10" s="3"/>
      <c r="I10" s="3"/>
      <c r="J10" s="3"/>
      <c r="K10" s="3"/>
      <c r="L10" s="3"/>
      <c r="M10" s="3"/>
      <c r="N10" s="3"/>
      <c r="O10" s="3"/>
      <c r="P10" s="6"/>
      <c r="Q10" s="24">
        <v>0.24</v>
      </c>
      <c r="R10" s="22">
        <v>1000</v>
      </c>
      <c r="S10" s="10"/>
      <c r="T10" s="17"/>
    </row>
    <row r="11" spans="1:20" x14ac:dyDescent="0.25">
      <c r="A11" s="31"/>
      <c r="B11" s="16" t="s">
        <v>39</v>
      </c>
      <c r="C11" s="16" t="s">
        <v>99</v>
      </c>
      <c r="D11" s="14">
        <v>0.24</v>
      </c>
      <c r="E11" s="26"/>
      <c r="F11" s="3"/>
      <c r="G11" s="3"/>
      <c r="H11" s="3"/>
      <c r="I11" s="3"/>
      <c r="J11" s="3"/>
      <c r="K11" s="3"/>
      <c r="L11" s="3"/>
      <c r="M11" s="3"/>
      <c r="N11" s="3"/>
      <c r="O11" s="3"/>
      <c r="P11" s="6"/>
      <c r="Q11" s="24">
        <v>0.24</v>
      </c>
      <c r="R11" s="22">
        <v>1000</v>
      </c>
      <c r="S11" s="10"/>
      <c r="T11" s="17"/>
    </row>
    <row r="12" spans="1:20" x14ac:dyDescent="0.25">
      <c r="A12" s="31"/>
      <c r="B12" s="16" t="s">
        <v>39</v>
      </c>
      <c r="C12" s="16" t="s">
        <v>100</v>
      </c>
      <c r="D12" s="14">
        <v>0.24</v>
      </c>
      <c r="E12" s="26"/>
      <c r="F12" s="3"/>
      <c r="G12" s="3"/>
      <c r="H12" s="3"/>
      <c r="I12" s="3"/>
      <c r="J12" s="3"/>
      <c r="K12" s="3"/>
      <c r="L12" s="3"/>
      <c r="M12" s="3"/>
      <c r="N12" s="3"/>
      <c r="O12" s="3"/>
      <c r="P12" s="6"/>
      <c r="Q12" s="24">
        <v>0.24</v>
      </c>
      <c r="R12" s="22">
        <v>1000</v>
      </c>
      <c r="S12" s="10"/>
      <c r="T12" s="17"/>
    </row>
    <row r="13" spans="1:20" x14ac:dyDescent="0.25">
      <c r="A13" s="31"/>
      <c r="B13" s="16" t="s">
        <v>39</v>
      </c>
      <c r="C13" s="16" t="s">
        <v>38</v>
      </c>
      <c r="D13" s="14">
        <v>0</v>
      </c>
      <c r="E13" s="2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4"/>
      <c r="R13" s="11"/>
      <c r="S13" s="14"/>
      <c r="T13" s="18"/>
    </row>
    <row r="14" spans="1:20" x14ac:dyDescent="0.25">
      <c r="A14" s="31"/>
      <c r="B14" s="16"/>
      <c r="C14" s="16"/>
      <c r="D14" s="14"/>
      <c r="E14" s="2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4"/>
      <c r="R14" s="11"/>
      <c r="S14" s="14"/>
      <c r="T14" s="18"/>
    </row>
    <row r="15" spans="1:20" x14ac:dyDescent="0.25">
      <c r="A15" s="8"/>
      <c r="B15" s="16"/>
      <c r="C15" s="16"/>
      <c r="D15" s="16"/>
      <c r="E15" s="16"/>
      <c r="Q15" s="14"/>
      <c r="R15" s="11"/>
      <c r="S15" s="14"/>
      <c r="T15" s="18"/>
    </row>
    <row r="16" spans="1:20" x14ac:dyDescent="0.25">
      <c r="A16" s="31" t="s">
        <v>48</v>
      </c>
      <c r="B16" s="16" t="s">
        <v>42</v>
      </c>
      <c r="C16" s="16" t="s">
        <v>26</v>
      </c>
      <c r="D16" s="27" t="s">
        <v>79</v>
      </c>
      <c r="E16" s="16" t="s">
        <v>49</v>
      </c>
      <c r="F16" s="2" t="s">
        <v>27</v>
      </c>
      <c r="G16" s="2" t="s">
        <v>28</v>
      </c>
      <c r="H16" s="2" t="s">
        <v>29</v>
      </c>
      <c r="I16" s="2" t="s">
        <v>30</v>
      </c>
      <c r="J16" s="2" t="s">
        <v>31</v>
      </c>
      <c r="K16" s="2" t="s">
        <v>32</v>
      </c>
      <c r="P16" s="4"/>
      <c r="Q16" s="15" t="s">
        <v>93</v>
      </c>
      <c r="R16" s="12" t="s">
        <v>84</v>
      </c>
      <c r="S16" s="15" t="s">
        <v>94</v>
      </c>
      <c r="T16" s="19" t="s">
        <v>83</v>
      </c>
    </row>
    <row r="17" spans="1:20" hidden="1" x14ac:dyDescent="0.25">
      <c r="A17" s="31"/>
      <c r="B17" s="16" t="s">
        <v>37</v>
      </c>
      <c r="C17" s="16" t="s">
        <v>45</v>
      </c>
      <c r="D17" s="14"/>
      <c r="E17" s="14">
        <v>7.0000000000000007E-2</v>
      </c>
      <c r="F17" s="3"/>
      <c r="G17" s="3"/>
      <c r="H17" s="3"/>
      <c r="I17" s="3"/>
      <c r="J17" s="3"/>
      <c r="K17" s="3"/>
      <c r="P17" s="3"/>
      <c r="Q17" s="24">
        <v>7.0000000000000007E-2</v>
      </c>
      <c r="R17" s="22">
        <v>1000</v>
      </c>
      <c r="S17" s="10"/>
      <c r="T17" s="17"/>
    </row>
    <row r="18" spans="1:20" hidden="1" x14ac:dyDescent="0.25">
      <c r="A18" s="31"/>
      <c r="B18" s="16" t="s">
        <v>37</v>
      </c>
      <c r="C18" s="16" t="s">
        <v>46</v>
      </c>
      <c r="D18" s="14"/>
      <c r="E18" s="14">
        <v>0.12</v>
      </c>
      <c r="F18" s="3"/>
      <c r="G18" s="3"/>
      <c r="H18" s="3"/>
      <c r="I18" s="3"/>
      <c r="J18" s="3"/>
      <c r="K18" s="3"/>
      <c r="P18" s="3"/>
      <c r="Q18" s="24">
        <v>0.12</v>
      </c>
      <c r="R18" s="22">
        <v>1000</v>
      </c>
      <c r="S18" s="10"/>
      <c r="T18" s="17"/>
    </row>
    <row r="19" spans="1:20" x14ac:dyDescent="0.25">
      <c r="A19" s="31"/>
      <c r="B19" s="16"/>
      <c r="C19" s="16" t="s">
        <v>56</v>
      </c>
      <c r="D19" s="14"/>
      <c r="E19" s="14">
        <v>7.0000000000000007E-2</v>
      </c>
      <c r="F19" s="3"/>
      <c r="G19" s="3"/>
      <c r="H19" s="3"/>
      <c r="I19" s="3"/>
      <c r="J19" s="3"/>
      <c r="K19" s="3"/>
      <c r="P19" s="3"/>
      <c r="Q19" s="24">
        <v>7.0000000000000007E-2</v>
      </c>
      <c r="R19" s="22">
        <v>1000</v>
      </c>
      <c r="S19" s="10"/>
      <c r="T19" s="17"/>
    </row>
    <row r="20" spans="1:20" x14ac:dyDescent="0.25">
      <c r="A20" s="31"/>
      <c r="B20" s="16"/>
      <c r="C20" s="16" t="s">
        <v>57</v>
      </c>
      <c r="D20" s="14"/>
      <c r="E20" s="14">
        <v>0.12</v>
      </c>
      <c r="F20" s="3"/>
      <c r="G20" s="3"/>
      <c r="H20" s="3"/>
      <c r="I20" s="3"/>
      <c r="J20" s="3"/>
      <c r="K20" s="3"/>
      <c r="P20" s="3"/>
      <c r="Q20" s="24">
        <v>0.12</v>
      </c>
      <c r="R20" s="22">
        <v>1000</v>
      </c>
      <c r="S20" s="10"/>
      <c r="T20" s="17"/>
    </row>
    <row r="21" spans="1:20" x14ac:dyDescent="0.25">
      <c r="A21" s="31"/>
      <c r="B21" s="16" t="s">
        <v>37</v>
      </c>
      <c r="C21" s="16" t="s">
        <v>102</v>
      </c>
      <c r="D21" s="14">
        <v>0.28999999999999998</v>
      </c>
      <c r="E21" s="14">
        <v>0.12</v>
      </c>
      <c r="F21" s="3"/>
      <c r="G21" s="3"/>
      <c r="H21" s="3"/>
      <c r="I21" s="3"/>
      <c r="J21" s="3"/>
      <c r="K21" s="3"/>
      <c r="P21" s="3"/>
      <c r="Q21" s="24">
        <v>0.28999999999999998</v>
      </c>
      <c r="R21" s="22">
        <v>1000</v>
      </c>
      <c r="S21" s="10">
        <v>0.12</v>
      </c>
      <c r="T21" s="20">
        <f>(E21/D21)*R21</f>
        <v>413.79310344827587</v>
      </c>
    </row>
    <row r="22" spans="1:20" hidden="1" x14ac:dyDescent="0.25">
      <c r="A22" s="31"/>
      <c r="B22" s="16"/>
      <c r="C22" s="16"/>
      <c r="D22" s="14"/>
      <c r="E22" s="14"/>
      <c r="F22" s="3"/>
      <c r="G22" s="3"/>
      <c r="H22" s="3"/>
      <c r="I22" s="3"/>
      <c r="J22" s="3"/>
      <c r="K22" s="3"/>
      <c r="P22" s="3"/>
      <c r="Q22" s="25"/>
      <c r="R22" s="23"/>
      <c r="S22" s="14"/>
      <c r="T22" s="18"/>
    </row>
    <row r="23" spans="1:20" x14ac:dyDescent="0.25">
      <c r="A23" s="31"/>
      <c r="B23" s="16"/>
      <c r="C23" s="16"/>
      <c r="D23" s="18"/>
      <c r="E23" s="16"/>
      <c r="Q23" s="14"/>
      <c r="R23" s="11"/>
      <c r="S23" s="14"/>
      <c r="T23" s="18"/>
    </row>
    <row r="24" spans="1:20" x14ac:dyDescent="0.25">
      <c r="A24" s="31"/>
      <c r="B24" s="16" t="s">
        <v>41</v>
      </c>
      <c r="C24" s="16" t="s">
        <v>26</v>
      </c>
      <c r="D24" s="27" t="s">
        <v>79</v>
      </c>
      <c r="E24" s="16" t="s">
        <v>49</v>
      </c>
      <c r="F24" s="2" t="s">
        <v>27</v>
      </c>
      <c r="G24" s="2" t="s">
        <v>28</v>
      </c>
      <c r="H24" s="2" t="s">
        <v>29</v>
      </c>
      <c r="I24" s="2" t="s">
        <v>30</v>
      </c>
      <c r="J24" s="2" t="s">
        <v>31</v>
      </c>
      <c r="K24" s="2" t="s">
        <v>32</v>
      </c>
      <c r="P24" s="4"/>
      <c r="Q24" s="15" t="s">
        <v>93</v>
      </c>
      <c r="R24" s="12"/>
      <c r="S24" s="15" t="s">
        <v>94</v>
      </c>
      <c r="T24" s="19" t="s">
        <v>83</v>
      </c>
    </row>
    <row r="25" spans="1:20" hidden="1" x14ac:dyDescent="0.25">
      <c r="A25" s="31"/>
      <c r="B25" s="16" t="s">
        <v>39</v>
      </c>
      <c r="C25" s="16" t="s">
        <v>45</v>
      </c>
      <c r="D25" s="14"/>
      <c r="E25" s="14">
        <v>7.0000000000000007E-2</v>
      </c>
      <c r="F25" s="3"/>
      <c r="G25" s="3"/>
      <c r="H25" s="3"/>
      <c r="I25" s="3"/>
      <c r="J25" s="3"/>
      <c r="K25" s="3"/>
      <c r="Q25" s="24">
        <v>7.0000000000000007E-2</v>
      </c>
      <c r="R25" s="22">
        <v>1000</v>
      </c>
      <c r="S25" s="10"/>
      <c r="T25" s="17"/>
    </row>
    <row r="26" spans="1:20" hidden="1" x14ac:dyDescent="0.25">
      <c r="A26" s="31"/>
      <c r="B26" s="16" t="s">
        <v>39</v>
      </c>
      <c r="C26" s="16" t="s">
        <v>46</v>
      </c>
      <c r="D26" s="14"/>
      <c r="E26" s="14">
        <v>0.12</v>
      </c>
      <c r="F26" s="3"/>
      <c r="G26" s="3"/>
      <c r="H26" s="3"/>
      <c r="I26" s="3"/>
      <c r="J26" s="3"/>
      <c r="K26" s="3"/>
      <c r="Q26" s="24">
        <v>0.12</v>
      </c>
      <c r="R26" s="22">
        <v>1000</v>
      </c>
      <c r="S26" s="10"/>
      <c r="T26" s="17"/>
    </row>
    <row r="27" spans="1:20" x14ac:dyDescent="0.25">
      <c r="A27" s="31"/>
      <c r="B27" s="30"/>
      <c r="C27" s="16" t="s">
        <v>103</v>
      </c>
      <c r="D27" s="14"/>
      <c r="E27" s="14">
        <v>7.0000000000000007E-2</v>
      </c>
      <c r="F27" s="3"/>
      <c r="G27" s="3"/>
      <c r="H27" s="3"/>
      <c r="I27" s="3"/>
      <c r="J27" s="3"/>
      <c r="K27" s="3"/>
      <c r="Q27" s="24">
        <v>7.0000000000000007E-2</v>
      </c>
      <c r="R27" s="22">
        <v>1000</v>
      </c>
      <c r="S27" s="10"/>
      <c r="T27" s="17"/>
    </row>
    <row r="28" spans="1:20" x14ac:dyDescent="0.25">
      <c r="A28" s="31"/>
      <c r="B28" s="30"/>
      <c r="C28" s="16" t="s">
        <v>104</v>
      </c>
      <c r="D28" s="14"/>
      <c r="E28" s="14">
        <v>0.12</v>
      </c>
      <c r="F28" s="3"/>
      <c r="G28" s="3"/>
      <c r="H28" s="3"/>
      <c r="I28" s="3"/>
      <c r="J28" s="3"/>
      <c r="K28" s="3"/>
      <c r="Q28" s="24">
        <v>0.12</v>
      </c>
      <c r="R28" s="22">
        <v>1000</v>
      </c>
      <c r="S28" s="10"/>
      <c r="T28" s="17"/>
    </row>
    <row r="29" spans="1:20" x14ac:dyDescent="0.25">
      <c r="A29" s="31"/>
      <c r="B29" s="2" t="s">
        <v>39</v>
      </c>
      <c r="C29" s="16" t="s">
        <v>101</v>
      </c>
      <c r="D29" s="14">
        <v>0.28999999999999998</v>
      </c>
      <c r="E29" s="14">
        <v>0.12</v>
      </c>
      <c r="F29" s="3"/>
      <c r="G29" s="3"/>
      <c r="H29" s="3"/>
      <c r="I29" s="3"/>
      <c r="J29" s="3"/>
      <c r="K29" s="3"/>
      <c r="Q29" s="24">
        <v>0.28999999999999998</v>
      </c>
      <c r="R29" s="22">
        <v>1000</v>
      </c>
      <c r="S29" s="10">
        <v>0.12</v>
      </c>
      <c r="T29" s="20">
        <f>(E29/D29)*R29</f>
        <v>413.79310344827587</v>
      </c>
    </row>
    <row r="30" spans="1:20" x14ac:dyDescent="0.25">
      <c r="B30" s="7"/>
    </row>
  </sheetData>
  <mergeCells count="2">
    <mergeCell ref="A2:A14"/>
    <mergeCell ref="A16:A29"/>
  </mergeCells>
  <phoneticPr fontId="4" type="noConversion"/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7D30-C000-462B-A125-FDD7676FCC9D}">
  <dimension ref="A1:M3"/>
  <sheetViews>
    <sheetView workbookViewId="0">
      <selection sqref="A1:XFD1048576"/>
    </sheetView>
  </sheetViews>
  <sheetFormatPr defaultRowHeight="15" x14ac:dyDescent="0.25"/>
  <cols>
    <col min="1" max="1" width="33.85546875" style="1" bestFit="1" customWidth="1"/>
    <col min="2" max="2" width="12.5703125" style="1" bestFit="1" customWidth="1"/>
    <col min="3" max="3" width="14.85546875" style="1" customWidth="1"/>
    <col min="4" max="4" width="14.42578125" style="1" bestFit="1" customWidth="1"/>
    <col min="5" max="6" width="11.85546875" style="1" customWidth="1"/>
    <col min="7" max="7" width="12.7109375" style="1" customWidth="1"/>
    <col min="8" max="8" width="12.140625" style="1" customWidth="1"/>
    <col min="9" max="9" width="13" style="1" customWidth="1"/>
    <col min="10" max="10" width="13.7109375" style="1" customWidth="1"/>
    <col min="11" max="11" width="12.42578125" style="1" customWidth="1"/>
    <col min="12" max="12" width="16.140625" style="1" bestFit="1" customWidth="1"/>
    <col min="13" max="13" width="17.140625" style="1" customWidth="1"/>
    <col min="14" max="16384" width="9.140625" style="1"/>
  </cols>
  <sheetData>
    <row r="1" spans="1:13" ht="60" customHeight="1" x14ac:dyDescent="0.25">
      <c r="A1" s="64" t="s">
        <v>0</v>
      </c>
      <c r="B1" s="65" t="s">
        <v>3</v>
      </c>
      <c r="C1" s="65" t="s">
        <v>4</v>
      </c>
      <c r="D1" s="65" t="s">
        <v>5</v>
      </c>
      <c r="E1" s="65" t="s">
        <v>53</v>
      </c>
      <c r="F1" s="65" t="s">
        <v>51</v>
      </c>
      <c r="G1" s="65" t="s">
        <v>6</v>
      </c>
      <c r="H1" s="65" t="s">
        <v>7</v>
      </c>
      <c r="I1" s="65" t="s">
        <v>8</v>
      </c>
      <c r="J1" s="65" t="s">
        <v>80</v>
      </c>
      <c r="K1" s="65" t="s">
        <v>9</v>
      </c>
      <c r="L1" s="65" t="s">
        <v>44</v>
      </c>
      <c r="M1" s="66" t="s">
        <v>10</v>
      </c>
    </row>
    <row r="2" spans="1:13" ht="45" x14ac:dyDescent="0.25">
      <c r="A2" s="67" t="s">
        <v>49</v>
      </c>
      <c r="B2" s="68">
        <v>45103</v>
      </c>
      <c r="C2" s="69" t="s">
        <v>12</v>
      </c>
      <c r="D2" s="69" t="s">
        <v>12</v>
      </c>
      <c r="E2" s="70" t="s">
        <v>13</v>
      </c>
      <c r="F2" s="69" t="s">
        <v>12</v>
      </c>
      <c r="G2" s="69" t="s">
        <v>12</v>
      </c>
      <c r="H2" s="69" t="s">
        <v>14</v>
      </c>
      <c r="I2" s="69" t="s">
        <v>14</v>
      </c>
      <c r="J2" s="69" t="s">
        <v>12</v>
      </c>
      <c r="K2" s="69" t="s">
        <v>13</v>
      </c>
      <c r="L2" s="71" t="s">
        <v>54</v>
      </c>
      <c r="M2" s="72" t="s">
        <v>11</v>
      </c>
    </row>
    <row r="3" spans="1:13" ht="45" x14ac:dyDescent="0.25">
      <c r="A3" s="67" t="s">
        <v>52</v>
      </c>
      <c r="B3" s="73">
        <v>45103</v>
      </c>
      <c r="C3" s="72" t="s">
        <v>12</v>
      </c>
      <c r="D3" s="72" t="s">
        <v>12</v>
      </c>
      <c r="E3" s="72" t="s">
        <v>12</v>
      </c>
      <c r="F3" s="72" t="s">
        <v>12</v>
      </c>
      <c r="G3" s="72" t="s">
        <v>12</v>
      </c>
      <c r="H3" s="72" t="s">
        <v>14</v>
      </c>
      <c r="I3" s="72" t="s">
        <v>14</v>
      </c>
      <c r="J3" s="72" t="s">
        <v>12</v>
      </c>
      <c r="K3" s="72" t="s">
        <v>13</v>
      </c>
      <c r="L3" s="74" t="s">
        <v>55</v>
      </c>
      <c r="M3" s="72" t="s">
        <v>11</v>
      </c>
    </row>
  </sheetData>
  <phoneticPr fontId="4" type="noConversion"/>
  <dataValidations count="2">
    <dataValidation type="list" allowBlank="1" showInputMessage="1" showErrorMessage="1" sqref="M2:M23" xr:uid="{081C8C8C-A462-45F2-A89B-302807A056CE}">
      <formula1>#REF!</formula1>
    </dataValidation>
    <dataValidation type="list" allowBlank="1" showInputMessage="1" showErrorMessage="1" sqref="C2:G23 J2:K23 H1:I23 J1" xr:uid="{19F8F24F-30CC-4884-BF91-3F9DB3156E5A}">
      <formula1>#REF!</formula1>
    </dataValidation>
  </dataValidations>
  <pageMargins left="0.7" right="0.7" top="0.75" bottom="0.75" header="0.3" footer="0.3"/>
  <pageSetup orientation="portrait" r:id="rId1"/>
  <ignoredErrors>
    <ignoredError sqref="E3:G3 C3:D3 H3:K3 M2:M3 C2:K2" listDataValidatio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6E2CA-C241-4CA7-9D43-F472A387D1B7}">
  <dimension ref="A1:F18"/>
  <sheetViews>
    <sheetView workbookViewId="0">
      <selection activeCell="C16" sqref="C16"/>
    </sheetView>
  </sheetViews>
  <sheetFormatPr defaultColWidth="8.7109375" defaultRowHeight="15" x14ac:dyDescent="0.25"/>
  <cols>
    <col min="1" max="1" width="57.5703125" style="62" customWidth="1"/>
    <col min="2" max="2" width="10.7109375" style="1" customWidth="1"/>
    <col min="3" max="3" width="35.7109375" style="63" customWidth="1"/>
    <col min="4" max="4" width="10.7109375" style="1" customWidth="1"/>
    <col min="5" max="5" width="38.7109375" style="62" bestFit="1" customWidth="1"/>
    <col min="6" max="6" width="35.7109375" style="62" hidden="1" customWidth="1"/>
    <col min="7" max="16384" width="8.7109375" style="1"/>
  </cols>
  <sheetData>
    <row r="1" spans="1:6" x14ac:dyDescent="0.25">
      <c r="A1" s="1"/>
      <c r="C1" s="1"/>
      <c r="E1" s="1"/>
      <c r="F1" s="1"/>
    </row>
    <row r="2" spans="1:6" x14ac:dyDescent="0.25">
      <c r="A2" s="32" t="s">
        <v>69</v>
      </c>
      <c r="B2" s="33" t="s">
        <v>50</v>
      </c>
      <c r="C2" s="34"/>
      <c r="D2" s="33" t="s">
        <v>79</v>
      </c>
      <c r="E2" s="34"/>
      <c r="F2" s="35"/>
    </row>
    <row r="3" spans="1:6" ht="26.25" customHeight="1" thickBot="1" x14ac:dyDescent="0.3">
      <c r="A3" s="36"/>
      <c r="B3" s="37" t="s">
        <v>70</v>
      </c>
      <c r="C3" s="38" t="s">
        <v>71</v>
      </c>
      <c r="D3" s="39" t="s">
        <v>70</v>
      </c>
      <c r="E3" s="40" t="s">
        <v>71</v>
      </c>
      <c r="F3" s="40" t="s">
        <v>71</v>
      </c>
    </row>
    <row r="4" spans="1:6" s="42" customFormat="1" ht="16.5" thickTop="1" x14ac:dyDescent="0.25">
      <c r="A4" s="41" t="s">
        <v>72</v>
      </c>
      <c r="C4" s="43"/>
      <c r="E4" s="44"/>
      <c r="F4" s="44"/>
    </row>
    <row r="5" spans="1:6" ht="45" x14ac:dyDescent="0.25">
      <c r="A5" s="45" t="s">
        <v>15</v>
      </c>
      <c r="B5" s="46" t="s">
        <v>73</v>
      </c>
      <c r="C5" s="47"/>
      <c r="D5" s="48" t="s">
        <v>73</v>
      </c>
      <c r="E5" s="48"/>
      <c r="F5" s="48"/>
    </row>
    <row r="6" spans="1:6" ht="30" x14ac:dyDescent="0.25">
      <c r="A6" s="45" t="s">
        <v>16</v>
      </c>
      <c r="B6" s="46" t="s">
        <v>73</v>
      </c>
      <c r="C6" s="47"/>
      <c r="D6" s="48" t="s">
        <v>73</v>
      </c>
      <c r="E6" s="48"/>
      <c r="F6" s="48"/>
    </row>
    <row r="7" spans="1:6" ht="45" x14ac:dyDescent="0.25">
      <c r="A7" s="45" t="s">
        <v>17</v>
      </c>
      <c r="B7" s="46" t="s">
        <v>73</v>
      </c>
      <c r="C7" s="47"/>
      <c r="D7" s="48" t="s">
        <v>73</v>
      </c>
      <c r="E7" s="48"/>
      <c r="F7" s="48"/>
    </row>
    <row r="8" spans="1:6" ht="45" x14ac:dyDescent="0.25">
      <c r="A8" s="45" t="s">
        <v>18</v>
      </c>
      <c r="B8" s="46" t="s">
        <v>14</v>
      </c>
      <c r="C8" s="47"/>
      <c r="D8" s="48" t="s">
        <v>14</v>
      </c>
      <c r="E8" s="48"/>
      <c r="F8" s="48"/>
    </row>
    <row r="9" spans="1:6" ht="30" x14ac:dyDescent="0.25">
      <c r="A9" s="45" t="s">
        <v>19</v>
      </c>
      <c r="B9" s="46" t="s">
        <v>73</v>
      </c>
      <c r="C9" s="47"/>
      <c r="D9" s="48" t="s">
        <v>73</v>
      </c>
      <c r="E9" s="48"/>
      <c r="F9" s="48"/>
    </row>
    <row r="10" spans="1:6" ht="45" x14ac:dyDescent="0.25">
      <c r="A10" s="45" t="s">
        <v>20</v>
      </c>
      <c r="B10" s="46" t="s">
        <v>73</v>
      </c>
      <c r="C10" s="47"/>
      <c r="D10" s="48" t="s">
        <v>73</v>
      </c>
      <c r="E10" s="48"/>
      <c r="F10" s="48"/>
    </row>
    <row r="11" spans="1:6" ht="45" x14ac:dyDescent="0.25">
      <c r="A11" s="45" t="s">
        <v>21</v>
      </c>
      <c r="B11" s="49" t="s">
        <v>73</v>
      </c>
      <c r="C11" s="47"/>
      <c r="D11" s="48" t="s">
        <v>73</v>
      </c>
      <c r="E11" s="48"/>
      <c r="F11" s="48"/>
    </row>
    <row r="12" spans="1:6" s="42" customFormat="1" ht="15.75" x14ac:dyDescent="0.25">
      <c r="A12" s="41" t="s">
        <v>74</v>
      </c>
      <c r="C12" s="43"/>
      <c r="E12" s="44"/>
      <c r="F12" s="44"/>
    </row>
    <row r="13" spans="1:6" ht="30" x14ac:dyDescent="0.25">
      <c r="A13" s="50" t="s">
        <v>75</v>
      </c>
      <c r="B13" s="51" t="s">
        <v>73</v>
      </c>
      <c r="C13" s="52"/>
      <c r="D13" s="48" t="s">
        <v>73</v>
      </c>
      <c r="E13" s="53"/>
      <c r="F13" s="48" t="s">
        <v>76</v>
      </c>
    </row>
    <row r="14" spans="1:6" s="42" customFormat="1" ht="15.75" x14ac:dyDescent="0.25">
      <c r="A14" s="41" t="s">
        <v>77</v>
      </c>
      <c r="C14" s="43"/>
      <c r="E14" s="44"/>
      <c r="F14" s="44"/>
    </row>
    <row r="15" spans="1:6" ht="45" x14ac:dyDescent="0.25">
      <c r="A15" s="54" t="s">
        <v>22</v>
      </c>
      <c r="B15" s="51" t="s">
        <v>73</v>
      </c>
      <c r="C15" s="52" t="s">
        <v>87</v>
      </c>
      <c r="D15" s="51" t="s">
        <v>73</v>
      </c>
      <c r="E15" s="51" t="s">
        <v>87</v>
      </c>
      <c r="F15" s="48"/>
    </row>
    <row r="16" spans="1:6" s="42" customFormat="1" ht="31.5" x14ac:dyDescent="0.25">
      <c r="A16" s="41" t="s">
        <v>78</v>
      </c>
      <c r="B16" s="55"/>
      <c r="C16" s="56"/>
      <c r="D16" s="55"/>
      <c r="E16" s="57"/>
      <c r="F16" s="44"/>
    </row>
    <row r="17" spans="1:6" ht="60" x14ac:dyDescent="0.25">
      <c r="A17" s="45" t="s">
        <v>23</v>
      </c>
      <c r="B17" s="51" t="s">
        <v>73</v>
      </c>
      <c r="C17" s="52" t="s">
        <v>88</v>
      </c>
      <c r="D17" s="51" t="s">
        <v>73</v>
      </c>
      <c r="E17" s="51" t="s">
        <v>88</v>
      </c>
      <c r="F17" s="48"/>
    </row>
    <row r="18" spans="1:6" s="42" customFormat="1" ht="16.5" thickBot="1" x14ac:dyDescent="0.3">
      <c r="A18" s="58"/>
      <c r="B18" s="59"/>
      <c r="C18" s="60"/>
      <c r="D18" s="59"/>
      <c r="E18" s="61"/>
      <c r="F18" s="61"/>
    </row>
  </sheetData>
  <mergeCells count="3">
    <mergeCell ref="A2:A3"/>
    <mergeCell ref="B2:C2"/>
    <mergeCell ref="D2:E2"/>
  </mergeCells>
  <hyperlinks>
    <hyperlink ref="A8" r:id="rId1" display="Check Office of " xr:uid="{52ACCB0C-0A0D-473A-A519-1EEB340AF3E7}"/>
    <hyperlink ref="A11" r:id="rId2" xr:uid="{9D4BC0C1-77C2-480B-8A12-AE554AB2CDC8}"/>
    <hyperlink ref="A10" r:id="rId3" display="Federal Debarment Database" xr:uid="{66A8D752-AF44-4588-8A89-095C4E6866D2}"/>
    <hyperlink ref="A9" r:id="rId4" display="DES Debarment Database" xr:uid="{1C0B7511-4345-40B7-B95B-E6D58E1069BC}"/>
    <hyperlink ref="A7" r:id="rId5" display="Check WEBS if awarding preference points for Small/Veteran Business standing." xr:uid="{87257254-9BCB-45FB-AC99-29A92BB4FEFA}"/>
    <hyperlink ref="A6" r:id="rId6" location="/AdvancedSearch" display="Secretary of State (SOS) Corporation Search tool to verify the bidder is registered and their account is active." xr:uid="{1088C9E6-3520-4169-9F19-79A4977F11BA}"/>
    <hyperlink ref="A5" r:id="rId7" display="Department of Revenue (DOR) Business Lookup tool to check if the bidder is registered and has reseller permits if applicable." xr:uid="{73B7ACD5-A00C-48F4-B18F-E166097E231B}"/>
    <hyperlink ref="A17" r:id="rId8" xr:uid="{ABD1AFC0-6A55-4467-A4D2-F9345FA3F5D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65F450D66A804991C3B9238BBB7390" ma:contentTypeVersion="2" ma:contentTypeDescription="Create a new document." ma:contentTypeScope="" ma:versionID="8e291b80622677de57516f292fcc59c2">
  <xsd:schema xmlns:xsd="http://www.w3.org/2001/XMLSchema" xmlns:xs="http://www.w3.org/2001/XMLSchema" xmlns:p="http://schemas.microsoft.com/office/2006/metadata/properties" xmlns:ns3="acf967a0-83eb-4cb1-9024-a6d1bc62f5bb" targetNamespace="http://schemas.microsoft.com/office/2006/metadata/properties" ma:root="true" ma:fieldsID="4e9ae3a599caa98da65ef75e769d903e" ns3:_="">
    <xsd:import namespace="acf967a0-83eb-4cb1-9024-a6d1bc62f5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967a0-83eb-4cb1-9024-a6d1bc62f5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2AC5F-85C0-4758-AEA4-008F1614508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acf967a0-83eb-4cb1-9024-a6d1bc62f5bb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7EE146-5156-4253-8294-D406303AA0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24B446-2523-424D-B6FB-52FD598A3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967a0-83eb-4cb1-9024-a6d1bc62f5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Score Summary</vt:lpstr>
      <vt:lpstr>CostFactors</vt:lpstr>
      <vt:lpstr>Responsiveness</vt:lpstr>
      <vt:lpstr>Responsibility</vt:lpstr>
    </vt:vector>
  </TitlesOfParts>
  <Manager/>
  <Company>DES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Zielinski, Cindy (DES)</dc:creator>
  <cp:keywords/>
  <dc:description/>
  <cp:lastModifiedBy>Simukonda, Gideon (DES)</cp:lastModifiedBy>
  <cp:revision/>
  <dcterms:created xsi:type="dcterms:W3CDTF">2021-04-22T19:21:39Z</dcterms:created>
  <dcterms:modified xsi:type="dcterms:W3CDTF">2023-09-21T20:38:47Z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0x010100C765F450D66A804991C3B9238BBB7390</vt:lpwstr>
  </property>
</Properties>
</file>